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meul\Box Sync\1_Eendaagse_opleidingen\20173001_WonenBreburg Vastgoedrekenen\Uitwerking\"/>
    </mc:Choice>
  </mc:AlternateContent>
  <bookViews>
    <workbookView xWindow="0" yWindow="0" windowWidth="41280" windowHeight="13716"/>
  </bookViews>
  <sheets>
    <sheet name="OPGAVEN " sheetId="1" r:id="rId1"/>
    <sheet name="OPGAVEN Uitw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2" l="1"/>
  <c r="I53" i="2"/>
  <c r="I54" i="2"/>
  <c r="I55" i="2"/>
  <c r="I56" i="2"/>
  <c r="I57" i="2"/>
  <c r="I58" i="2"/>
  <c r="I59" i="2"/>
  <c r="I60" i="2"/>
  <c r="I51" i="2"/>
  <c r="H51" i="2"/>
  <c r="H34" i="2"/>
  <c r="H19" i="2"/>
  <c r="I19" i="2" s="1"/>
  <c r="C10" i="2" l="1"/>
  <c r="F50" i="1" l="1"/>
  <c r="F51" i="1" s="1"/>
  <c r="F52" i="1" s="1"/>
  <c r="F53" i="1" s="1"/>
  <c r="F54" i="1" s="1"/>
  <c r="F55" i="1" s="1"/>
  <c r="F56" i="1" s="1"/>
  <c r="F57" i="1" s="1"/>
  <c r="F58" i="1" s="1"/>
  <c r="F59" i="1" s="1"/>
  <c r="H52" i="2"/>
  <c r="H53" i="2" s="1"/>
  <c r="H54" i="2" s="1"/>
  <c r="H55" i="2" s="1"/>
  <c r="H56" i="2" s="1"/>
  <c r="H57" i="2" s="1"/>
  <c r="H58" i="2" s="1"/>
  <c r="H59" i="2" s="1"/>
  <c r="H60" i="2" s="1"/>
  <c r="G51" i="2"/>
  <c r="F51" i="2"/>
  <c r="F52" i="2" s="1"/>
  <c r="F53" i="2" s="1"/>
  <c r="F54" i="2" s="1"/>
  <c r="F55" i="2" s="1"/>
  <c r="F56" i="2" s="1"/>
  <c r="F57" i="2" s="1"/>
  <c r="F58" i="2" s="1"/>
  <c r="F59" i="2" s="1"/>
  <c r="F60" i="2" s="1"/>
  <c r="F34" i="1"/>
  <c r="F35" i="1" s="1"/>
  <c r="F36" i="1" s="1"/>
  <c r="F37" i="1" s="1"/>
  <c r="F38" i="1" s="1"/>
  <c r="F39" i="1" s="1"/>
  <c r="F40" i="1" s="1"/>
  <c r="F41" i="1" s="1"/>
  <c r="F42" i="1" s="1"/>
  <c r="F43" i="1" s="1"/>
  <c r="F19" i="1"/>
  <c r="F20" i="1" s="1"/>
  <c r="F21" i="1" s="1"/>
  <c r="F22" i="1" s="1"/>
  <c r="F23" i="1" s="1"/>
  <c r="F24" i="1" s="1"/>
  <c r="F25" i="1" s="1"/>
  <c r="F26" i="1" s="1"/>
  <c r="F27" i="1" s="1"/>
  <c r="F28" i="1" s="1"/>
  <c r="G5" i="2"/>
  <c r="H5" i="2" s="1"/>
  <c r="I5" i="2" s="1"/>
  <c r="G6" i="2" s="1"/>
  <c r="H6" i="2" s="1"/>
  <c r="H35" i="2"/>
  <c r="G34" i="2"/>
  <c r="I34" i="2" s="1"/>
  <c r="F34" i="2"/>
  <c r="F35" i="2" s="1"/>
  <c r="F36" i="2" s="1"/>
  <c r="F37" i="2" s="1"/>
  <c r="F38" i="2" s="1"/>
  <c r="F39" i="2" s="1"/>
  <c r="F40" i="2" s="1"/>
  <c r="F41" i="2" s="1"/>
  <c r="F42" i="2" s="1"/>
  <c r="F43" i="2" s="1"/>
  <c r="H20" i="2"/>
  <c r="G19" i="2"/>
  <c r="G20" i="2" s="1"/>
  <c r="F19" i="2"/>
  <c r="F20" i="2" s="1"/>
  <c r="F21" i="2" s="1"/>
  <c r="F22" i="2" s="1"/>
  <c r="F23" i="2" s="1"/>
  <c r="F24" i="2" s="1"/>
  <c r="F25" i="2" s="1"/>
  <c r="F26" i="2" s="1"/>
  <c r="F27" i="2" s="1"/>
  <c r="F28" i="2" s="1"/>
  <c r="H36" i="2" l="1"/>
  <c r="H21" i="2"/>
  <c r="I20" i="2"/>
  <c r="J51" i="2"/>
  <c r="G52" i="2"/>
  <c r="I6" i="2"/>
  <c r="G7" i="2" s="1"/>
  <c r="G35" i="2"/>
  <c r="G36" i="2" s="1"/>
  <c r="G21" i="2"/>
  <c r="I35" i="2" l="1"/>
  <c r="H37" i="2"/>
  <c r="I36" i="2"/>
  <c r="J36" i="2"/>
  <c r="H22" i="2"/>
  <c r="I21" i="2"/>
  <c r="G53" i="2"/>
  <c r="J52" i="2"/>
  <c r="J34" i="2"/>
  <c r="H7" i="2"/>
  <c r="I7" i="2" s="1"/>
  <c r="G37" i="2"/>
  <c r="G22" i="2"/>
  <c r="H38" i="2" l="1"/>
  <c r="I37" i="2"/>
  <c r="J37" i="2" s="1"/>
  <c r="H23" i="2"/>
  <c r="I22" i="2"/>
  <c r="J53" i="2"/>
  <c r="G54" i="2"/>
  <c r="C8" i="2"/>
  <c r="C9" i="2"/>
  <c r="G38" i="2"/>
  <c r="J35" i="2"/>
  <c r="G23" i="2"/>
  <c r="H39" i="2" l="1"/>
  <c r="I38" i="2"/>
  <c r="J38" i="2" s="1"/>
  <c r="H24" i="2"/>
  <c r="I23" i="2"/>
  <c r="J54" i="2"/>
  <c r="G55" i="2"/>
  <c r="G39" i="2"/>
  <c r="G40" i="2" s="1"/>
  <c r="G24" i="2"/>
  <c r="H40" i="2" l="1"/>
  <c r="I39" i="2"/>
  <c r="H25" i="2"/>
  <c r="I24" i="2"/>
  <c r="J55" i="2"/>
  <c r="G56" i="2"/>
  <c r="G41" i="2"/>
  <c r="G25" i="2"/>
  <c r="H41" i="2" l="1"/>
  <c r="I40" i="2"/>
  <c r="J40" i="2" s="1"/>
  <c r="H26" i="2"/>
  <c r="I25" i="2"/>
  <c r="G57" i="2"/>
  <c r="J56" i="2"/>
  <c r="J39" i="2"/>
  <c r="G42" i="2"/>
  <c r="G26" i="2"/>
  <c r="H42" i="2" l="1"/>
  <c r="I41" i="2"/>
  <c r="J41" i="2" s="1"/>
  <c r="H27" i="2"/>
  <c r="I26" i="2"/>
  <c r="J57" i="2"/>
  <c r="G58" i="2"/>
  <c r="G43" i="2"/>
  <c r="G27" i="2"/>
  <c r="H43" i="2" l="1"/>
  <c r="I43" i="2" s="1"/>
  <c r="I42" i="2"/>
  <c r="J42" i="2" s="1"/>
  <c r="H28" i="2"/>
  <c r="I28" i="2" s="1"/>
  <c r="I27" i="2"/>
  <c r="J58" i="2"/>
  <c r="G59" i="2"/>
  <c r="J43" i="2"/>
  <c r="C39" i="2"/>
  <c r="G28" i="2"/>
  <c r="J45" i="2" l="1"/>
  <c r="C38" i="2" s="1"/>
  <c r="G60" i="2"/>
  <c r="J60" i="2" s="1"/>
  <c r="J59" i="2"/>
  <c r="J62" i="2" l="1"/>
  <c r="C55" i="2" s="1"/>
  <c r="C56" i="2"/>
</calcChain>
</file>

<file path=xl/sharedStrings.xml><?xml version="1.0" encoding="utf-8"?>
<sst xmlns="http://schemas.openxmlformats.org/spreadsheetml/2006/main" count="181" uniqueCount="54">
  <si>
    <t>Bereken de eindwaarde over 3 jaar</t>
  </si>
  <si>
    <t>Inleg</t>
  </si>
  <si>
    <t>Eindsaldo</t>
  </si>
  <si>
    <t>hetzelfde is als de inleg</t>
  </si>
  <si>
    <t xml:space="preserve">Jaar </t>
  </si>
  <si>
    <t xml:space="preserve">rente </t>
  </si>
  <si>
    <t>Huurwoning</t>
  </si>
  <si>
    <t xml:space="preserve">per jaar </t>
  </si>
  <si>
    <t xml:space="preserve">De huur van en woning bedraagt </t>
  </si>
  <si>
    <t xml:space="preserve">Inflatie </t>
  </si>
  <si>
    <t xml:space="preserve">Looptijd is 10 jaar </t>
  </si>
  <si>
    <t>Alle betalingen geschieden eindejaars</t>
  </si>
  <si>
    <t>Zowel de huuropbrengsten als de eploitatielasten stijgen met de inflatie</t>
  </si>
  <si>
    <t>Huur</t>
  </si>
  <si>
    <t>Explotatielasten</t>
  </si>
  <si>
    <t>Inflatie</t>
  </si>
  <si>
    <t>Gegevens / Berekeningen</t>
  </si>
  <si>
    <t xml:space="preserve">Invoergegevens </t>
  </si>
  <si>
    <t>Huur(opbrengst)</t>
  </si>
  <si>
    <t>Exploitatie</t>
  </si>
  <si>
    <t xml:space="preserve">Saldo </t>
  </si>
  <si>
    <t>Contante waarde</t>
  </si>
  <si>
    <t xml:space="preserve">Opbouwen spreadsheet </t>
  </si>
  <si>
    <t>Rendemensteis</t>
  </si>
  <si>
    <t>CW</t>
  </si>
  <si>
    <t xml:space="preserve">Jaarlijks exploitatielasten </t>
  </si>
  <si>
    <t xml:space="preserve">beginsaldo </t>
  </si>
  <si>
    <t>eindsaldo</t>
  </si>
  <si>
    <t>rente</t>
  </si>
  <si>
    <t xml:space="preserve">Contante waarde </t>
  </si>
  <si>
    <t xml:space="preserve">Je spaart éénmalig € 1000,- </t>
  </si>
  <si>
    <t xml:space="preserve">Rente is 5% per jaar </t>
  </si>
  <si>
    <t>Eindwaarde Formule</t>
  </si>
  <si>
    <t>tijd</t>
  </si>
  <si>
    <t>Tijd</t>
  </si>
  <si>
    <t>Contante waarde Form</t>
  </si>
  <si>
    <t>Huurverhoging naar 12000</t>
  </si>
  <si>
    <t>OPGAVE 1</t>
  </si>
  <si>
    <t>OPGAVE 2</t>
  </si>
  <si>
    <t>OPGAVE 3</t>
  </si>
  <si>
    <t>Saldo</t>
  </si>
  <si>
    <t>OPGAVE 4</t>
  </si>
  <si>
    <t>Laat de formules zien :</t>
  </si>
  <si>
    <t>Ctrl t</t>
  </si>
  <si>
    <t>TERUG</t>
  </si>
  <si>
    <t>VOORUIT</t>
  </si>
  <si>
    <t xml:space="preserve">Laat zien dat de contante waarde van de eindwaarde </t>
  </si>
  <si>
    <t>Eindsaldo Formule</t>
  </si>
  <si>
    <t>1. Bereken de eindwaarde over 3 jaar</t>
  </si>
  <si>
    <t>2. Laat zien dat de contante waarde van de eindwaarde</t>
  </si>
  <si>
    <t>3. Hoe laat je de formules zien ?</t>
  </si>
  <si>
    <t xml:space="preserve">1. Bouw het spreadsheet verder op en bereken het saldo in jaar 10 </t>
  </si>
  <si>
    <t>1. Bereken de Cw bij een rendementseis van 6,5 %</t>
  </si>
  <si>
    <t>2. Verhoog de huur tot 12.000 per jaar wat zijn de effecten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</si>
</sst>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€&quot;\ #,##0;[Red]&quot;€&quot;\ \-#,##0"/>
    <numFmt numFmtId="8" formatCode="&quot;€&quot;\ #,##0.00;[Red]&quot;€&quot;\ \-#,##0.00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_ ;_ * \-#,##0.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3" fontId="0" fillId="0" borderId="0" xfId="0" applyNumberFormat="1" applyFont="1"/>
    <xf numFmtId="3" fontId="2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quotePrefix="1" applyNumberFormat="1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0" fillId="2" borderId="0" xfId="0" applyNumberFormat="1" applyFont="1" applyFill="1" applyAlignment="1">
      <alignment horizontal="left"/>
    </xf>
    <xf numFmtId="3" fontId="0" fillId="2" borderId="0" xfId="0" applyNumberFormat="1" applyFont="1" applyFill="1"/>
    <xf numFmtId="3" fontId="2" fillId="2" borderId="0" xfId="0" applyNumberFormat="1" applyFont="1" applyFill="1"/>
    <xf numFmtId="3" fontId="2" fillId="0" borderId="0" xfId="0" applyNumberFormat="1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0" fontId="2" fillId="0" borderId="0" xfId="0" applyFont="1"/>
    <xf numFmtId="1" fontId="0" fillId="0" borderId="0" xfId="0" applyNumberFormat="1"/>
    <xf numFmtId="0" fontId="0" fillId="0" borderId="0" xfId="0" applyBorder="1"/>
    <xf numFmtId="0" fontId="0" fillId="0" borderId="0" xfId="0" applyFill="1"/>
    <xf numFmtId="3" fontId="2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/>
    <xf numFmtId="3" fontId="4" fillId="2" borderId="0" xfId="0" applyNumberFormat="1" applyFont="1" applyFill="1" applyBorder="1"/>
    <xf numFmtId="0" fontId="0" fillId="2" borderId="0" xfId="0" applyFill="1"/>
    <xf numFmtId="3" fontId="6" fillId="2" borderId="0" xfId="2" applyNumberFormat="1" applyFont="1" applyFill="1"/>
    <xf numFmtId="3" fontId="4" fillId="2" borderId="0" xfId="0" applyNumberFormat="1" applyFont="1" applyFill="1"/>
    <xf numFmtId="9" fontId="4" fillId="2" borderId="0" xfId="1" applyFont="1" applyFill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65" fontId="0" fillId="2" borderId="0" xfId="3" applyNumberFormat="1" applyFont="1" applyFill="1" applyBorder="1" applyAlignment="1">
      <alignment horizontal="right"/>
    </xf>
    <xf numFmtId="165" fontId="0" fillId="2" borderId="0" xfId="0" applyNumberFormat="1" applyFill="1" applyBorder="1"/>
    <xf numFmtId="6" fontId="0" fillId="2" borderId="0" xfId="0" applyNumberFormat="1" applyFill="1" applyBorder="1"/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/>
    <xf numFmtId="164" fontId="0" fillId="2" borderId="0" xfId="1" applyNumberFormat="1" applyFont="1" applyFill="1" applyBorder="1"/>
    <xf numFmtId="166" fontId="0" fillId="2" borderId="0" xfId="3" applyNumberFormat="1" applyFont="1" applyFill="1" applyBorder="1"/>
    <xf numFmtId="0" fontId="0" fillId="0" borderId="0" xfId="0" applyFill="1" applyBorder="1"/>
    <xf numFmtId="165" fontId="0" fillId="0" borderId="0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/>
    <xf numFmtId="6" fontId="0" fillId="0" borderId="0" xfId="0" applyNumberFormat="1" applyFill="1" applyBorder="1"/>
    <xf numFmtId="0" fontId="2" fillId="2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5" fontId="2" fillId="0" borderId="0" xfId="3" applyNumberFormat="1" applyFont="1" applyFill="1" applyBorder="1" applyAlignment="1">
      <alignment horizontal="center"/>
    </xf>
    <xf numFmtId="0" fontId="0" fillId="0" borderId="0" xfId="0" applyFill="1" applyBorder="1" applyAlignment="1"/>
    <xf numFmtId="165" fontId="0" fillId="0" borderId="0" xfId="3" applyNumberFormat="1" applyFont="1" applyFill="1" applyBorder="1" applyAlignment="1"/>
    <xf numFmtId="165" fontId="0" fillId="0" borderId="0" xfId="0" applyNumberFormat="1" applyFill="1" applyBorder="1" applyAlignment="1"/>
    <xf numFmtId="9" fontId="0" fillId="0" borderId="0" xfId="1" applyFont="1" applyFill="1" applyBorder="1"/>
    <xf numFmtId="164" fontId="0" fillId="0" borderId="0" xfId="1" applyNumberFormat="1" applyFont="1" applyFill="1" applyBorder="1"/>
    <xf numFmtId="0" fontId="0" fillId="3" borderId="0" xfId="0" applyFill="1" applyBorder="1"/>
    <xf numFmtId="3" fontId="2" fillId="2" borderId="0" xfId="0" applyNumberFormat="1" applyFont="1" applyFill="1" applyBorder="1"/>
    <xf numFmtId="164" fontId="0" fillId="2" borderId="0" xfId="0" applyNumberFormat="1" applyFont="1" applyFill="1" applyBorder="1"/>
    <xf numFmtId="165" fontId="2" fillId="2" borderId="0" xfId="3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6" fontId="2" fillId="2" borderId="0" xfId="0" applyNumberFormat="1" applyFont="1" applyFill="1" applyBorder="1"/>
    <xf numFmtId="1" fontId="0" fillId="0" borderId="0" xfId="0" applyNumberFormat="1" applyFill="1" applyBorder="1"/>
    <xf numFmtId="1" fontId="0" fillId="3" borderId="0" xfId="0" applyNumberFormat="1" applyFill="1" applyBorder="1"/>
    <xf numFmtId="1" fontId="2" fillId="0" borderId="0" xfId="0" applyNumberFormat="1" applyFont="1"/>
    <xf numFmtId="1" fontId="0" fillId="2" borderId="0" xfId="1" applyNumberFormat="1" applyFont="1" applyFill="1" applyBorder="1"/>
    <xf numFmtId="165" fontId="0" fillId="0" borderId="0" xfId="0" applyNumberFormat="1"/>
    <xf numFmtId="165" fontId="0" fillId="3" borderId="0" xfId="0" applyNumberFormat="1" applyFill="1" applyBorder="1"/>
    <xf numFmtId="0" fontId="0" fillId="0" borderId="0" xfId="1" applyNumberFormat="1" applyFont="1" applyFill="1" applyBorder="1"/>
    <xf numFmtId="165" fontId="0" fillId="3" borderId="0" xfId="3" applyNumberFormat="1" applyFont="1" applyFill="1" applyBorder="1"/>
    <xf numFmtId="0" fontId="0" fillId="3" borderId="0" xfId="1" applyNumberFormat="1" applyFont="1" applyFill="1" applyBorder="1"/>
    <xf numFmtId="0" fontId="0" fillId="3" borderId="0" xfId="1" applyNumberFormat="1" applyFont="1" applyFill="1"/>
    <xf numFmtId="0" fontId="0" fillId="0" borderId="0" xfId="3" applyNumberFormat="1" applyFont="1" applyFill="1" applyBorder="1"/>
    <xf numFmtId="8" fontId="0" fillId="2" borderId="0" xfId="0" applyNumberFormat="1" applyFill="1"/>
    <xf numFmtId="0" fontId="2" fillId="0" borderId="0" xfId="0" applyFont="1" applyFill="1"/>
    <xf numFmtId="1" fontId="8" fillId="3" borderId="0" xfId="1" applyNumberFormat="1" applyFont="1" applyFill="1" applyBorder="1"/>
    <xf numFmtId="0" fontId="0" fillId="2" borderId="0" xfId="0" applyFont="1" applyFill="1"/>
    <xf numFmtId="0" fontId="2" fillId="2" borderId="0" xfId="0" applyFont="1" applyFill="1"/>
    <xf numFmtId="10" fontId="0" fillId="2" borderId="0" xfId="0" applyNumberFormat="1" applyFill="1"/>
    <xf numFmtId="164" fontId="0" fillId="2" borderId="0" xfId="3" applyNumberFormat="1" applyFont="1" applyFill="1" applyBorder="1"/>
    <xf numFmtId="164" fontId="0" fillId="0" borderId="0" xfId="0" applyNumberFormat="1"/>
    <xf numFmtId="0" fontId="2" fillId="2" borderId="4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3" fontId="10" fillId="2" borderId="0" xfId="0" applyNumberFormat="1" applyFont="1" applyFill="1" applyBorder="1"/>
    <xf numFmtId="0" fontId="10" fillId="2" borderId="0" xfId="0" applyFont="1" applyFill="1"/>
    <xf numFmtId="10" fontId="9" fillId="2" borderId="0" xfId="0" applyNumberFormat="1" applyFont="1" applyFill="1"/>
    <xf numFmtId="3" fontId="10" fillId="2" borderId="0" xfId="0" applyNumberFormat="1" applyFont="1" applyFill="1"/>
    <xf numFmtId="3" fontId="11" fillId="2" borderId="0" xfId="2" applyNumberFormat="1" applyFont="1" applyFill="1"/>
    <xf numFmtId="3" fontId="12" fillId="2" borderId="0" xfId="0" applyNumberFormat="1" applyFont="1" applyFill="1"/>
    <xf numFmtId="9" fontId="12" fillId="2" borderId="0" xfId="1" applyFont="1" applyFill="1"/>
    <xf numFmtId="0" fontId="10" fillId="2" borderId="0" xfId="0" applyFont="1" applyFill="1" applyBorder="1"/>
    <xf numFmtId="1" fontId="13" fillId="3" borderId="5" xfId="1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4">
    <cellStyle name="Komma" xfId="3" builtinId="3"/>
    <cellStyle name="Procent" xfId="1" builtinId="5"/>
    <cellStyle name="Standaard" xfId="0" builtinId="0"/>
    <cellStyle name="Standaard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zoomScaleNormal="100" workbookViewId="0">
      <selection activeCell="G5" sqref="G5"/>
    </sheetView>
  </sheetViews>
  <sheetFormatPr defaultRowHeight="14.4" x14ac:dyDescent="0.3"/>
  <cols>
    <col min="2" max="2" width="24.88671875" customWidth="1"/>
    <col min="3" max="3" width="6.44140625" bestFit="1" customWidth="1"/>
    <col min="5" max="5" width="13.44140625" bestFit="1" customWidth="1"/>
    <col min="6" max="6" width="4.6640625" bestFit="1" customWidth="1"/>
    <col min="7" max="7" width="11.44140625" bestFit="1" customWidth="1"/>
    <col min="8" max="8" width="14.88671875" bestFit="1" customWidth="1"/>
    <col min="9" max="9" width="9.33203125" bestFit="1" customWidth="1"/>
    <col min="11" max="11" width="10" bestFit="1" customWidth="1"/>
    <col min="12" max="12" width="10.109375" bestFit="1" customWidth="1"/>
  </cols>
  <sheetData>
    <row r="1" spans="1:20" ht="21" x14ac:dyDescent="0.4">
      <c r="A1" s="83" t="s">
        <v>16</v>
      </c>
      <c r="B1" s="84"/>
      <c r="C1" s="84"/>
      <c r="D1" s="84"/>
      <c r="E1" s="85" t="s">
        <v>37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46"/>
      <c r="R1" s="46"/>
      <c r="S1" s="46"/>
      <c r="T1" s="46"/>
    </row>
    <row r="2" spans="1:20" x14ac:dyDescent="0.3">
      <c r="A2" s="22"/>
      <c r="B2" s="37" t="s">
        <v>17</v>
      </c>
      <c r="C2" s="23"/>
      <c r="D2" s="24"/>
      <c r="E2" s="32"/>
      <c r="F2" s="32"/>
      <c r="G2" s="33"/>
      <c r="H2" s="34"/>
      <c r="I2" s="32"/>
      <c r="J2" s="34"/>
      <c r="K2" s="32"/>
      <c r="N2" s="37" t="s">
        <v>22</v>
      </c>
      <c r="O2" s="37"/>
      <c r="P2" s="49"/>
      <c r="Q2" s="49"/>
      <c r="R2" s="50"/>
      <c r="S2" s="51"/>
      <c r="T2" s="37"/>
    </row>
    <row r="3" spans="1:20" x14ac:dyDescent="0.3">
      <c r="A3" s="22"/>
      <c r="B3" s="23"/>
      <c r="C3" s="29"/>
      <c r="D3" s="24"/>
      <c r="E3" s="32"/>
      <c r="F3" s="39" t="s">
        <v>4</v>
      </c>
      <c r="G3" s="40" t="s">
        <v>26</v>
      </c>
      <c r="H3" s="39" t="s">
        <v>5</v>
      </c>
      <c r="I3" s="38" t="s">
        <v>40</v>
      </c>
      <c r="K3" s="32"/>
      <c r="N3" s="23"/>
      <c r="O3" s="23"/>
      <c r="P3" s="28"/>
      <c r="Q3" s="25"/>
      <c r="R3" s="26"/>
      <c r="S3" s="27"/>
      <c r="T3" s="23"/>
    </row>
    <row r="4" spans="1:20" x14ac:dyDescent="0.3">
      <c r="A4" s="22"/>
      <c r="B4" s="23" t="s">
        <v>1</v>
      </c>
      <c r="C4" s="62">
        <v>1000</v>
      </c>
      <c r="D4" s="24"/>
      <c r="E4" s="32"/>
      <c r="F4">
        <v>0</v>
      </c>
      <c r="K4" s="32"/>
      <c r="N4" s="8" t="s">
        <v>30</v>
      </c>
      <c r="O4" s="8"/>
      <c r="P4" s="18"/>
      <c r="Q4" s="18"/>
      <c r="R4" s="18"/>
      <c r="S4" s="18"/>
      <c r="T4" s="23"/>
    </row>
    <row r="5" spans="1:20" x14ac:dyDescent="0.3">
      <c r="A5" s="22"/>
      <c r="B5" s="23" t="s">
        <v>28</v>
      </c>
      <c r="C5" s="44">
        <v>0.05</v>
      </c>
      <c r="D5" s="24"/>
      <c r="E5" s="32"/>
      <c r="F5" s="41">
        <v>1</v>
      </c>
      <c r="G5" s="42"/>
      <c r="H5" s="43"/>
      <c r="I5" s="35"/>
      <c r="K5" s="32"/>
      <c r="N5" s="8" t="s">
        <v>31</v>
      </c>
      <c r="O5" s="8"/>
      <c r="P5" s="7"/>
      <c r="Q5" s="7"/>
      <c r="R5" s="7"/>
      <c r="S5" s="18"/>
      <c r="T5" s="16"/>
    </row>
    <row r="6" spans="1:20" x14ac:dyDescent="0.3">
      <c r="A6" s="22"/>
      <c r="B6" s="23" t="s">
        <v>33</v>
      </c>
      <c r="C6" s="58">
        <v>3</v>
      </c>
      <c r="D6" s="24"/>
      <c r="E6" s="32"/>
      <c r="F6" s="41">
        <v>2</v>
      </c>
      <c r="G6" s="56"/>
      <c r="H6" s="43"/>
      <c r="I6" s="35"/>
      <c r="K6" s="32"/>
    </row>
    <row r="7" spans="1:20" x14ac:dyDescent="0.3">
      <c r="A7" s="22"/>
      <c r="B7" s="23" t="s">
        <v>29</v>
      </c>
      <c r="C7" s="60"/>
      <c r="D7" s="24"/>
      <c r="E7" s="32"/>
      <c r="F7" s="41">
        <v>3</v>
      </c>
      <c r="G7" s="56"/>
      <c r="H7" s="43"/>
      <c r="I7" s="35"/>
      <c r="K7" s="32"/>
    </row>
    <row r="8" spans="1:20" x14ac:dyDescent="0.3">
      <c r="A8" s="22"/>
      <c r="B8" s="23" t="s">
        <v>35</v>
      </c>
      <c r="C8" s="61"/>
      <c r="D8" s="24"/>
      <c r="E8" s="32"/>
      <c r="F8" s="41"/>
      <c r="G8" s="42"/>
      <c r="H8" s="42"/>
      <c r="I8" s="43"/>
      <c r="J8" s="36"/>
      <c r="K8" s="32"/>
      <c r="N8" s="77" t="s">
        <v>48</v>
      </c>
      <c r="O8" s="78"/>
      <c r="P8" s="77"/>
      <c r="Q8" s="77"/>
      <c r="R8" s="75"/>
      <c r="S8" s="75"/>
      <c r="T8" s="74"/>
    </row>
    <row r="9" spans="1:20" x14ac:dyDescent="0.3">
      <c r="A9" s="22"/>
      <c r="B9" s="23" t="s">
        <v>2</v>
      </c>
      <c r="C9" s="57"/>
      <c r="D9" s="24"/>
      <c r="E9" s="32"/>
      <c r="F9" s="41"/>
      <c r="G9" s="42"/>
      <c r="H9" s="42"/>
      <c r="I9" s="43"/>
      <c r="J9" s="36"/>
      <c r="K9" s="32"/>
      <c r="N9" s="77" t="s">
        <v>49</v>
      </c>
      <c r="O9" s="79"/>
      <c r="P9" s="77"/>
      <c r="Q9" s="77"/>
      <c r="R9" s="75"/>
      <c r="S9" s="75"/>
      <c r="T9" s="74"/>
    </row>
    <row r="10" spans="1:20" x14ac:dyDescent="0.3">
      <c r="A10" s="22"/>
      <c r="B10" s="23" t="s">
        <v>32</v>
      </c>
      <c r="C10" s="59"/>
      <c r="D10" s="24"/>
      <c r="E10" s="32"/>
      <c r="F10" s="41"/>
      <c r="G10" s="42"/>
      <c r="H10" s="42"/>
      <c r="I10" s="43"/>
      <c r="J10" s="36"/>
      <c r="K10" s="32"/>
      <c r="N10" s="77" t="s">
        <v>3</v>
      </c>
      <c r="O10" s="80"/>
      <c r="P10" s="77"/>
      <c r="Q10" s="77"/>
      <c r="R10" s="75"/>
      <c r="S10" s="75"/>
      <c r="T10" s="74"/>
    </row>
    <row r="11" spans="1:20" x14ac:dyDescent="0.3">
      <c r="A11" s="22"/>
      <c r="B11" s="18"/>
      <c r="C11" s="18"/>
      <c r="D11" s="24"/>
      <c r="E11" s="32"/>
      <c r="F11" s="41"/>
      <c r="G11" s="3"/>
      <c r="H11" s="9"/>
      <c r="I11" s="3"/>
      <c r="J11" s="4"/>
      <c r="K11" s="10"/>
      <c r="N11" s="77" t="s">
        <v>50</v>
      </c>
      <c r="O11" s="75"/>
      <c r="P11" s="75"/>
      <c r="Q11" s="75"/>
      <c r="R11" s="75"/>
      <c r="S11" s="75"/>
      <c r="T11" s="81"/>
    </row>
    <row r="12" spans="1:20" x14ac:dyDescent="0.3">
      <c r="A12" s="22"/>
      <c r="B12" s="63"/>
      <c r="C12" s="63"/>
      <c r="D12" s="24"/>
      <c r="E12" s="32"/>
      <c r="F12" s="41"/>
      <c r="G12" s="3"/>
      <c r="H12" s="2"/>
      <c r="I12" s="3"/>
      <c r="J12" s="5"/>
      <c r="K12" s="10"/>
      <c r="T12" s="13"/>
    </row>
    <row r="13" spans="1:20" x14ac:dyDescent="0.3">
      <c r="A13" s="22"/>
      <c r="B13" s="23"/>
      <c r="C13" s="30"/>
      <c r="D13" s="24"/>
      <c r="E13" s="32"/>
      <c r="F13" s="41"/>
      <c r="G13" s="42"/>
      <c r="H13" s="42"/>
      <c r="I13" s="43"/>
      <c r="J13" s="36"/>
      <c r="K13" s="32"/>
      <c r="T13" s="13"/>
    </row>
    <row r="14" spans="1:20" x14ac:dyDescent="0.3">
      <c r="A14" s="22"/>
      <c r="B14" s="23"/>
      <c r="C14" s="23"/>
      <c r="D14" s="24"/>
      <c r="E14" s="32"/>
      <c r="F14" s="41"/>
      <c r="G14" s="42"/>
      <c r="H14" s="42"/>
      <c r="I14" s="43"/>
      <c r="J14" s="36"/>
      <c r="K14" s="32"/>
      <c r="T14" s="13"/>
    </row>
    <row r="15" spans="1:20" ht="21" x14ac:dyDescent="0.4">
      <c r="A15" s="83" t="s">
        <v>16</v>
      </c>
      <c r="B15" s="84"/>
      <c r="C15" s="84"/>
      <c r="D15" s="84"/>
      <c r="E15" s="85" t="s">
        <v>38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46"/>
      <c r="R15" s="46"/>
      <c r="S15" s="46"/>
      <c r="T15" s="46"/>
    </row>
    <row r="16" spans="1:20" x14ac:dyDescent="0.3">
      <c r="A16" s="22"/>
      <c r="B16" s="37" t="s">
        <v>17</v>
      </c>
      <c r="C16" s="23"/>
      <c r="D16" s="24"/>
      <c r="E16" s="32"/>
      <c r="F16" s="32"/>
      <c r="G16" s="33"/>
      <c r="H16" s="34"/>
      <c r="I16" s="32"/>
      <c r="J16" s="34"/>
      <c r="K16" s="32"/>
      <c r="N16" s="37" t="s">
        <v>22</v>
      </c>
      <c r="O16" s="37"/>
      <c r="P16" s="49"/>
      <c r="Q16" s="49"/>
      <c r="R16" s="50"/>
      <c r="S16" s="51"/>
      <c r="T16" s="37"/>
    </row>
    <row r="17" spans="1:29" x14ac:dyDescent="0.3">
      <c r="A17" s="22"/>
      <c r="B17" s="23"/>
      <c r="C17" s="29"/>
      <c r="D17" s="24"/>
      <c r="E17" s="32"/>
      <c r="F17" s="39" t="s">
        <v>4</v>
      </c>
      <c r="G17" s="40" t="s">
        <v>13</v>
      </c>
      <c r="H17" s="39" t="s">
        <v>19</v>
      </c>
      <c r="I17" s="39" t="s">
        <v>20</v>
      </c>
      <c r="J17" s="34"/>
      <c r="K17" s="32"/>
      <c r="N17" s="23"/>
      <c r="O17" s="23"/>
      <c r="P17" s="28"/>
      <c r="Q17" s="25"/>
      <c r="R17" s="26"/>
      <c r="S17" s="27"/>
      <c r="T17" s="23"/>
    </row>
    <row r="18" spans="1:29" x14ac:dyDescent="0.3">
      <c r="A18" s="22"/>
      <c r="B18" s="23" t="s">
        <v>18</v>
      </c>
      <c r="C18" s="62">
        <v>9000</v>
      </c>
      <c r="D18" s="24"/>
      <c r="E18" s="32"/>
      <c r="F18" s="41">
        <v>0</v>
      </c>
      <c r="G18" s="42"/>
      <c r="H18" s="41"/>
      <c r="I18" s="43"/>
      <c r="J18" s="36"/>
      <c r="K18" s="32"/>
      <c r="N18" s="47" t="s">
        <v>6</v>
      </c>
      <c r="O18" s="15"/>
      <c r="P18" s="15"/>
      <c r="Q18" s="15"/>
      <c r="R18" s="15"/>
      <c r="S18" s="15"/>
      <c r="T18" s="15"/>
    </row>
    <row r="19" spans="1:29" x14ac:dyDescent="0.3">
      <c r="A19" s="22"/>
      <c r="B19" s="23" t="s">
        <v>14</v>
      </c>
      <c r="C19" s="32">
        <v>1250</v>
      </c>
      <c r="D19" s="24"/>
      <c r="E19" s="32"/>
      <c r="F19" s="41">
        <f>+F18+1</f>
        <v>1</v>
      </c>
      <c r="G19" s="42"/>
      <c r="I19" s="43"/>
      <c r="J19" s="36"/>
      <c r="K19" s="32"/>
      <c r="N19" s="16" t="s">
        <v>8</v>
      </c>
      <c r="O19" s="16"/>
      <c r="P19" s="16"/>
      <c r="Q19" s="16"/>
      <c r="R19" s="16">
        <v>9000</v>
      </c>
      <c r="S19" s="16" t="s">
        <v>7</v>
      </c>
      <c r="T19" s="16"/>
    </row>
    <row r="20" spans="1:29" x14ac:dyDescent="0.3">
      <c r="A20" s="22"/>
      <c r="B20" s="23" t="s">
        <v>34</v>
      </c>
      <c r="C20">
        <v>10</v>
      </c>
      <c r="D20" s="24"/>
      <c r="E20" s="32"/>
      <c r="F20" s="41">
        <f>+F19+1</f>
        <v>2</v>
      </c>
      <c r="G20" s="42"/>
      <c r="H20" s="42"/>
      <c r="I20" s="43"/>
      <c r="J20" s="36"/>
      <c r="K20" s="32"/>
      <c r="N20" s="16" t="s">
        <v>25</v>
      </c>
      <c r="O20" s="16"/>
      <c r="P20" s="16"/>
      <c r="Q20" s="16"/>
      <c r="R20" s="16">
        <v>1250</v>
      </c>
      <c r="S20" s="16"/>
      <c r="T20" s="16"/>
    </row>
    <row r="21" spans="1:29" x14ac:dyDescent="0.3">
      <c r="A21" s="22"/>
      <c r="B21" s="23" t="s">
        <v>15</v>
      </c>
      <c r="C21" s="45">
        <v>2.5000000000000001E-2</v>
      </c>
      <c r="D21" s="24"/>
      <c r="E21" s="32"/>
      <c r="F21" s="41">
        <f t="shared" ref="F21:F28" si="0">+F20+1</f>
        <v>3</v>
      </c>
      <c r="G21" s="42"/>
      <c r="H21" s="42"/>
      <c r="I21" s="43"/>
      <c r="J21" s="36"/>
      <c r="K21" s="32"/>
      <c r="N21" s="16" t="s">
        <v>9</v>
      </c>
      <c r="O21" s="16"/>
      <c r="P21" s="16"/>
      <c r="Q21" s="16"/>
      <c r="R21" s="48">
        <v>2.5000000000000001E-2</v>
      </c>
      <c r="S21" s="16"/>
      <c r="T21" s="16"/>
    </row>
    <row r="22" spans="1:29" x14ac:dyDescent="0.3">
      <c r="A22" s="22"/>
      <c r="B22" s="23"/>
      <c r="C22" s="23"/>
      <c r="D22" s="24"/>
      <c r="E22" s="32"/>
      <c r="F22" s="41">
        <f t="shared" si="0"/>
        <v>4</v>
      </c>
      <c r="G22" s="42"/>
      <c r="H22" s="42"/>
      <c r="I22" s="43"/>
      <c r="J22" s="36"/>
      <c r="K22" s="32"/>
      <c r="N22" s="16" t="s">
        <v>10</v>
      </c>
      <c r="O22" s="16"/>
      <c r="P22" s="16"/>
      <c r="Q22" s="16"/>
      <c r="R22" s="16"/>
      <c r="S22" s="16"/>
      <c r="T22" s="17"/>
    </row>
    <row r="23" spans="1:29" x14ac:dyDescent="0.3">
      <c r="A23" s="22"/>
      <c r="B23" s="23"/>
      <c r="C23" s="29"/>
      <c r="D23" s="24"/>
      <c r="E23" s="32"/>
      <c r="F23" s="41">
        <f t="shared" si="0"/>
        <v>5</v>
      </c>
      <c r="G23" s="42"/>
      <c r="H23" s="42"/>
      <c r="I23" s="43"/>
      <c r="J23" s="36"/>
      <c r="K23" s="32"/>
      <c r="N23" s="16" t="s">
        <v>11</v>
      </c>
      <c r="O23" s="23"/>
      <c r="P23" s="23"/>
      <c r="Q23" s="23"/>
      <c r="R23" s="23"/>
      <c r="S23" s="23"/>
      <c r="T23" s="23"/>
    </row>
    <row r="24" spans="1:29" ht="15.6" customHeight="1" x14ac:dyDescent="0.3">
      <c r="A24" s="22"/>
      <c r="B24" s="23"/>
      <c r="C24" s="30"/>
      <c r="D24" s="24"/>
      <c r="E24" s="32"/>
      <c r="F24" s="41">
        <f t="shared" si="0"/>
        <v>6</v>
      </c>
      <c r="G24" s="42"/>
      <c r="H24" s="42"/>
      <c r="I24" s="43"/>
      <c r="J24" s="36"/>
      <c r="K24" s="32"/>
      <c r="N24" s="16" t="s">
        <v>12</v>
      </c>
      <c r="O24" s="23"/>
      <c r="P24" s="23"/>
      <c r="Q24" s="23"/>
      <c r="R24" s="23"/>
      <c r="S24" s="23"/>
      <c r="T24" s="23"/>
    </row>
    <row r="25" spans="1:29" x14ac:dyDescent="0.3">
      <c r="A25" s="22"/>
      <c r="B25" s="23"/>
      <c r="C25" s="23"/>
      <c r="D25" s="24"/>
      <c r="E25" s="32"/>
      <c r="F25" s="41">
        <f t="shared" si="0"/>
        <v>7</v>
      </c>
      <c r="G25" s="42"/>
      <c r="H25" s="42"/>
      <c r="I25" s="43"/>
      <c r="J25" s="36"/>
      <c r="K25" s="32"/>
      <c r="N25" s="18"/>
      <c r="O25" s="18"/>
      <c r="P25" s="18"/>
      <c r="Q25" s="18"/>
      <c r="R25" s="18"/>
      <c r="S25" s="18"/>
      <c r="T25" s="23"/>
    </row>
    <row r="26" spans="1:29" x14ac:dyDescent="0.3">
      <c r="A26" s="22"/>
      <c r="B26" s="23"/>
      <c r="C26" s="29"/>
      <c r="D26" s="24"/>
      <c r="E26" s="32"/>
      <c r="F26" s="41">
        <f t="shared" si="0"/>
        <v>8</v>
      </c>
      <c r="G26" s="42"/>
      <c r="H26" s="42"/>
      <c r="I26" s="43"/>
      <c r="J26" s="36"/>
      <c r="K26" s="32"/>
      <c r="N26" s="75" t="s">
        <v>51</v>
      </c>
      <c r="O26" s="75"/>
      <c r="P26" s="75"/>
      <c r="Q26" s="75"/>
      <c r="R26" s="75"/>
      <c r="S26" s="75"/>
      <c r="T26" s="81"/>
    </row>
    <row r="27" spans="1:29" x14ac:dyDescent="0.3">
      <c r="A27" s="22"/>
      <c r="B27" s="23"/>
      <c r="C27" s="30"/>
      <c r="D27" s="24"/>
      <c r="E27" s="32"/>
      <c r="F27" s="41">
        <f t="shared" si="0"/>
        <v>9</v>
      </c>
      <c r="G27" s="42"/>
      <c r="H27" s="42"/>
      <c r="I27" s="43"/>
      <c r="J27" s="36"/>
      <c r="K27" s="32"/>
      <c r="N27" s="18"/>
      <c r="O27" s="18"/>
      <c r="P27" s="18"/>
      <c r="Q27" s="18"/>
      <c r="R27" s="18"/>
      <c r="S27" s="18"/>
      <c r="T27" s="23"/>
    </row>
    <row r="28" spans="1:29" x14ac:dyDescent="0.3">
      <c r="A28" s="22"/>
      <c r="B28" s="23"/>
      <c r="C28" s="23"/>
      <c r="D28" s="24"/>
      <c r="E28" s="32"/>
      <c r="F28" s="41">
        <f t="shared" si="0"/>
        <v>10</v>
      </c>
      <c r="G28" s="42"/>
      <c r="H28" s="42"/>
      <c r="I28" s="43"/>
      <c r="J28" s="36"/>
      <c r="K28" s="32"/>
      <c r="N28" s="18"/>
      <c r="O28" s="18"/>
      <c r="P28" s="18"/>
      <c r="Q28" s="18"/>
      <c r="R28" s="18"/>
      <c r="S28" s="18"/>
      <c r="T28" s="23"/>
    </row>
    <row r="29" spans="1:29" x14ac:dyDescent="0.3">
      <c r="A29" s="22"/>
      <c r="B29" s="23"/>
      <c r="C29" s="31"/>
      <c r="D29" s="24"/>
      <c r="E29" s="32"/>
      <c r="O29" s="14"/>
      <c r="P29" s="14"/>
      <c r="Q29" s="14"/>
      <c r="R29" s="14"/>
      <c r="S29" s="14"/>
      <c r="T29" s="32"/>
    </row>
    <row r="30" spans="1:29" ht="21" x14ac:dyDescent="0.4">
      <c r="A30" s="83" t="s">
        <v>16</v>
      </c>
      <c r="B30" s="84"/>
      <c r="C30" s="84"/>
      <c r="D30" s="84"/>
      <c r="E30" s="85" t="s">
        <v>39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46"/>
      <c r="R30" s="46"/>
      <c r="S30" s="46"/>
      <c r="T30" s="46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22"/>
      <c r="B31" s="37" t="s">
        <v>17</v>
      </c>
      <c r="C31" s="23"/>
      <c r="D31" s="24"/>
      <c r="E31" s="32"/>
      <c r="F31" s="32"/>
      <c r="G31" s="33"/>
      <c r="H31" s="34"/>
      <c r="I31" s="32"/>
      <c r="J31" s="34"/>
      <c r="K31" s="32"/>
      <c r="N31" s="37"/>
      <c r="O31" s="37"/>
      <c r="P31" s="49"/>
      <c r="Q31" s="49"/>
      <c r="R31" s="50"/>
      <c r="S31" s="51"/>
      <c r="T31" s="37"/>
    </row>
    <row r="32" spans="1:29" x14ac:dyDescent="0.3">
      <c r="A32" s="22"/>
      <c r="B32" s="23"/>
      <c r="C32" s="29"/>
      <c r="D32" s="24"/>
      <c r="E32" s="32"/>
      <c r="F32" s="39" t="s">
        <v>4</v>
      </c>
      <c r="G32" s="40" t="s">
        <v>13</v>
      </c>
      <c r="H32" s="39" t="s">
        <v>19</v>
      </c>
      <c r="I32" s="39" t="s">
        <v>20</v>
      </c>
      <c r="J32" s="38" t="s">
        <v>24</v>
      </c>
      <c r="K32" s="32"/>
      <c r="N32" s="23"/>
      <c r="O32" s="23"/>
      <c r="P32" s="28"/>
      <c r="Q32" s="25"/>
      <c r="R32" s="26"/>
      <c r="S32" s="27"/>
      <c r="T32" s="23"/>
    </row>
    <row r="33" spans="1:20" x14ac:dyDescent="0.3">
      <c r="A33" s="22"/>
      <c r="B33" s="23" t="s">
        <v>18</v>
      </c>
      <c r="C33" s="62">
        <v>9000</v>
      </c>
      <c r="D33" s="24"/>
      <c r="E33" s="32"/>
      <c r="F33" s="41">
        <v>0</v>
      </c>
      <c r="G33" s="42"/>
      <c r="H33" s="41"/>
      <c r="I33" s="43"/>
      <c r="J33" s="36"/>
      <c r="K33" s="32"/>
      <c r="N33" s="47" t="s">
        <v>6</v>
      </c>
      <c r="O33" s="15"/>
      <c r="P33" s="15"/>
      <c r="Q33" s="15"/>
      <c r="R33" s="15"/>
      <c r="S33" s="15"/>
      <c r="T33" s="15"/>
    </row>
    <row r="34" spans="1:20" x14ac:dyDescent="0.3">
      <c r="A34" s="22"/>
      <c r="B34" s="23" t="s">
        <v>14</v>
      </c>
      <c r="C34" s="32">
        <v>1250</v>
      </c>
      <c r="D34" s="24"/>
      <c r="E34" s="32"/>
      <c r="F34" s="41">
        <f>+F33+1</f>
        <v>1</v>
      </c>
      <c r="G34" s="42"/>
      <c r="I34" s="43"/>
      <c r="J34" s="52"/>
      <c r="K34" s="32"/>
      <c r="N34" s="16" t="s">
        <v>8</v>
      </c>
      <c r="O34" s="16"/>
      <c r="P34" s="16"/>
      <c r="Q34" s="16"/>
      <c r="R34" s="16">
        <v>9000</v>
      </c>
      <c r="S34" s="16" t="s">
        <v>7</v>
      </c>
      <c r="T34" s="16"/>
    </row>
    <row r="35" spans="1:20" x14ac:dyDescent="0.3">
      <c r="A35" s="22"/>
      <c r="B35" s="23" t="s">
        <v>15</v>
      </c>
      <c r="C35" s="45">
        <v>2.5000000000000001E-2</v>
      </c>
      <c r="D35" s="24"/>
      <c r="E35" s="32"/>
      <c r="F35" s="41">
        <f>+F34+1</f>
        <v>2</v>
      </c>
      <c r="G35" s="42"/>
      <c r="H35" s="42"/>
      <c r="I35" s="43"/>
      <c r="J35" s="52"/>
      <c r="K35" s="32"/>
      <c r="N35" s="16" t="s">
        <v>25</v>
      </c>
      <c r="O35" s="16"/>
      <c r="P35" s="16"/>
      <c r="Q35" s="16"/>
      <c r="R35" s="16">
        <v>1250</v>
      </c>
      <c r="S35" s="16"/>
      <c r="T35" s="16"/>
    </row>
    <row r="36" spans="1:20" x14ac:dyDescent="0.3">
      <c r="A36" s="22"/>
      <c r="B36" s="23" t="s">
        <v>23</v>
      </c>
      <c r="C36" s="45">
        <v>6.5000000000000002E-2</v>
      </c>
      <c r="D36" s="24"/>
      <c r="E36" s="32"/>
      <c r="F36" s="41">
        <f t="shared" ref="F36:F43" si="1">+F35+1</f>
        <v>3</v>
      </c>
      <c r="G36" s="42"/>
      <c r="H36" s="42"/>
      <c r="I36" s="43"/>
      <c r="J36" s="52"/>
      <c r="K36" s="32"/>
      <c r="N36" s="16" t="s">
        <v>9</v>
      </c>
      <c r="O36" s="16"/>
      <c r="P36" s="16"/>
      <c r="Q36" s="16"/>
      <c r="R36" s="48">
        <v>2.5000000000000001E-2</v>
      </c>
      <c r="S36" s="16"/>
      <c r="T36" s="16"/>
    </row>
    <row r="37" spans="1:20" x14ac:dyDescent="0.3">
      <c r="A37" s="22"/>
      <c r="B37" s="23" t="s">
        <v>34</v>
      </c>
      <c r="C37">
        <v>10</v>
      </c>
      <c r="D37" s="24"/>
      <c r="E37" s="32"/>
      <c r="F37" s="41">
        <f t="shared" si="1"/>
        <v>4</v>
      </c>
      <c r="G37" s="42"/>
      <c r="H37" s="42"/>
      <c r="I37" s="43"/>
      <c r="J37" s="52"/>
      <c r="K37" s="32"/>
      <c r="N37" s="16" t="s">
        <v>10</v>
      </c>
      <c r="O37" s="16"/>
      <c r="P37" s="16"/>
      <c r="Q37" s="16"/>
      <c r="R37" s="16"/>
      <c r="S37" s="16"/>
      <c r="T37" s="17"/>
    </row>
    <row r="38" spans="1:20" x14ac:dyDescent="0.3">
      <c r="A38" s="22"/>
      <c r="B38" s="23" t="s">
        <v>21</v>
      </c>
      <c r="C38" s="53"/>
      <c r="D38" s="24"/>
      <c r="E38" s="32"/>
      <c r="F38" s="41">
        <f t="shared" si="1"/>
        <v>5</v>
      </c>
      <c r="G38" s="42"/>
      <c r="H38" s="42"/>
      <c r="I38" s="43"/>
      <c r="J38" s="52"/>
      <c r="K38" s="32"/>
      <c r="N38" s="16" t="s">
        <v>11</v>
      </c>
      <c r="O38" s="23"/>
      <c r="P38" s="23"/>
      <c r="Q38" s="23"/>
      <c r="R38" s="23"/>
      <c r="S38" s="23"/>
      <c r="T38" s="23"/>
    </row>
    <row r="39" spans="1:20" x14ac:dyDescent="0.3">
      <c r="A39" s="22"/>
      <c r="B39" s="23" t="s">
        <v>21</v>
      </c>
      <c r="C39" s="65"/>
      <c r="D39" s="24"/>
      <c r="E39" s="32"/>
      <c r="F39" s="41">
        <f t="shared" si="1"/>
        <v>6</v>
      </c>
      <c r="G39" s="42"/>
      <c r="H39" s="42"/>
      <c r="I39" s="43"/>
      <c r="J39" s="52"/>
      <c r="K39" s="32"/>
      <c r="N39" s="16" t="s">
        <v>12</v>
      </c>
      <c r="O39" s="23"/>
      <c r="P39" s="23"/>
      <c r="Q39" s="23"/>
      <c r="R39" s="23"/>
      <c r="S39" s="23"/>
      <c r="T39" s="23"/>
    </row>
    <row r="40" spans="1:20" x14ac:dyDescent="0.3">
      <c r="A40" s="22"/>
      <c r="B40" s="23"/>
      <c r="C40" s="23"/>
      <c r="D40" s="24"/>
      <c r="E40" s="32"/>
      <c r="F40" s="41">
        <f t="shared" si="1"/>
        <v>7</v>
      </c>
      <c r="G40" s="42"/>
      <c r="H40" s="42"/>
      <c r="I40" s="43"/>
      <c r="J40" s="52"/>
      <c r="K40" s="32"/>
      <c r="N40" s="18"/>
      <c r="O40" s="18"/>
      <c r="P40" s="18"/>
      <c r="Q40" s="18"/>
      <c r="R40" s="18"/>
      <c r="S40" s="18"/>
      <c r="T40" s="23"/>
    </row>
    <row r="41" spans="1:20" x14ac:dyDescent="0.3">
      <c r="A41" s="22"/>
      <c r="B41" s="23"/>
      <c r="C41" s="29"/>
      <c r="D41" s="24"/>
      <c r="E41" s="32"/>
      <c r="F41" s="41">
        <f t="shared" si="1"/>
        <v>8</v>
      </c>
      <c r="G41" s="42"/>
      <c r="H41" s="42"/>
      <c r="I41" s="43"/>
      <c r="J41" s="52"/>
      <c r="K41" s="32"/>
      <c r="N41" s="74" t="s">
        <v>52</v>
      </c>
      <c r="O41" s="72"/>
      <c r="P41" s="72"/>
      <c r="Q41" s="72"/>
      <c r="R41" s="72"/>
      <c r="S41" s="72"/>
      <c r="T41" s="73"/>
    </row>
    <row r="42" spans="1:20" x14ac:dyDescent="0.3">
      <c r="A42" s="22"/>
      <c r="B42" s="66"/>
      <c r="C42" s="30"/>
      <c r="D42" s="24"/>
      <c r="E42" s="32"/>
      <c r="F42" s="41">
        <f t="shared" si="1"/>
        <v>9</v>
      </c>
      <c r="G42" s="42"/>
      <c r="H42" s="42"/>
      <c r="I42" s="43"/>
      <c r="J42" s="52"/>
      <c r="K42" s="32"/>
      <c r="N42" s="74"/>
      <c r="O42" s="75"/>
      <c r="P42" s="72"/>
      <c r="Q42" s="72"/>
      <c r="R42" s="76"/>
      <c r="S42" s="72"/>
      <c r="T42" s="73"/>
    </row>
    <row r="43" spans="1:20" x14ac:dyDescent="0.3">
      <c r="A43" s="22"/>
      <c r="B43" s="23"/>
      <c r="C43" s="23"/>
      <c r="D43" s="24"/>
      <c r="E43" s="32"/>
      <c r="F43" s="41">
        <f t="shared" si="1"/>
        <v>10</v>
      </c>
      <c r="G43" s="42"/>
      <c r="H43" s="42"/>
      <c r="I43" s="43"/>
      <c r="J43" s="52"/>
      <c r="K43" s="32"/>
      <c r="N43" s="72"/>
      <c r="O43" s="72"/>
      <c r="P43" s="72"/>
      <c r="Q43" s="72"/>
      <c r="R43" s="72"/>
      <c r="S43" s="72"/>
      <c r="T43" s="73"/>
    </row>
    <row r="44" spans="1:20" x14ac:dyDescent="0.3">
      <c r="A44" s="22"/>
      <c r="B44" s="23"/>
      <c r="C44" s="31"/>
      <c r="D44" s="24"/>
      <c r="E44" s="32"/>
      <c r="J44" s="12"/>
      <c r="M44" s="14"/>
      <c r="N44" s="75"/>
      <c r="O44" s="75"/>
      <c r="P44" s="75"/>
      <c r="Q44" s="75"/>
      <c r="R44" s="75"/>
      <c r="S44" s="75"/>
      <c r="T44" s="73"/>
    </row>
    <row r="45" spans="1:20" x14ac:dyDescent="0.3">
      <c r="J45" s="54"/>
      <c r="K45" s="13"/>
      <c r="N45" s="75"/>
      <c r="O45" s="75"/>
      <c r="P45" s="75"/>
      <c r="Q45" s="75"/>
      <c r="R45" s="75"/>
      <c r="S45" s="75"/>
      <c r="T45" s="73"/>
    </row>
    <row r="46" spans="1:20" ht="21" x14ac:dyDescent="0.4">
      <c r="A46" s="83" t="s">
        <v>16</v>
      </c>
      <c r="B46" s="84"/>
      <c r="C46" s="84"/>
      <c r="D46" s="84"/>
      <c r="E46" s="85" t="s">
        <v>41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46"/>
      <c r="R46" s="46"/>
      <c r="S46" s="46"/>
      <c r="T46" s="46"/>
    </row>
    <row r="47" spans="1:20" x14ac:dyDescent="0.3">
      <c r="A47" s="22"/>
      <c r="B47" s="37" t="s">
        <v>17</v>
      </c>
      <c r="C47" s="23"/>
      <c r="D47" s="24"/>
      <c r="E47" s="32"/>
      <c r="F47" s="32"/>
      <c r="G47" s="33"/>
      <c r="H47" s="34"/>
      <c r="I47" s="32"/>
      <c r="J47" s="34"/>
      <c r="K47" s="32"/>
      <c r="N47" s="37"/>
      <c r="O47" s="37"/>
      <c r="P47" s="49"/>
      <c r="Q47" s="49"/>
      <c r="R47" s="50"/>
      <c r="S47" s="51"/>
      <c r="T47" s="37"/>
    </row>
    <row r="48" spans="1:20" x14ac:dyDescent="0.3">
      <c r="A48" s="22"/>
      <c r="B48" s="23"/>
      <c r="C48" s="29"/>
      <c r="D48" s="24"/>
      <c r="E48" s="32"/>
      <c r="F48" s="39" t="s">
        <v>4</v>
      </c>
      <c r="G48" s="40" t="s">
        <v>13</v>
      </c>
      <c r="H48" s="39" t="s">
        <v>19</v>
      </c>
      <c r="I48" s="39" t="s">
        <v>20</v>
      </c>
      <c r="J48" s="38" t="s">
        <v>24</v>
      </c>
      <c r="K48" s="32"/>
      <c r="N48" s="23"/>
      <c r="O48" s="23"/>
      <c r="P48" s="28"/>
      <c r="Q48" s="25"/>
      <c r="R48" s="26"/>
      <c r="S48" s="27"/>
      <c r="T48" s="23"/>
    </row>
    <row r="49" spans="1:20" x14ac:dyDescent="0.3">
      <c r="A49" s="22"/>
      <c r="B49" s="23" t="s">
        <v>18</v>
      </c>
      <c r="C49" s="62">
        <v>9000</v>
      </c>
      <c r="D49" s="24"/>
      <c r="E49" s="32"/>
      <c r="F49" s="41">
        <v>0</v>
      </c>
      <c r="G49" s="42"/>
      <c r="H49" s="41"/>
      <c r="I49" s="43"/>
      <c r="J49" s="36"/>
      <c r="K49" s="32"/>
      <c r="N49" s="47" t="s">
        <v>6</v>
      </c>
      <c r="O49" s="15"/>
      <c r="P49" s="15"/>
      <c r="Q49" s="15"/>
      <c r="R49" s="15"/>
      <c r="S49" s="15"/>
      <c r="T49" s="15"/>
    </row>
    <row r="50" spans="1:20" x14ac:dyDescent="0.3">
      <c r="A50" s="22"/>
      <c r="B50" s="23" t="s">
        <v>14</v>
      </c>
      <c r="C50" s="32">
        <v>1250</v>
      </c>
      <c r="D50" s="24"/>
      <c r="E50" s="32"/>
      <c r="F50" s="41">
        <f>+F49+1</f>
        <v>1</v>
      </c>
      <c r="G50" s="42"/>
      <c r="I50" s="43"/>
      <c r="J50" s="52"/>
      <c r="K50" s="32"/>
      <c r="N50" s="16" t="s">
        <v>8</v>
      </c>
      <c r="O50" s="16"/>
      <c r="P50" s="16"/>
      <c r="Q50" s="16"/>
      <c r="R50" s="16">
        <v>9000</v>
      </c>
      <c r="S50" s="16" t="s">
        <v>7</v>
      </c>
      <c r="T50" s="16"/>
    </row>
    <row r="51" spans="1:20" x14ac:dyDescent="0.3">
      <c r="A51" s="22"/>
      <c r="B51" s="23" t="s">
        <v>15</v>
      </c>
      <c r="C51" s="45">
        <v>2.5000000000000001E-2</v>
      </c>
      <c r="D51" s="24"/>
      <c r="E51" s="32"/>
      <c r="F51" s="41">
        <f>+F50+1</f>
        <v>2</v>
      </c>
      <c r="G51" s="42"/>
      <c r="H51" s="42"/>
      <c r="I51" s="43"/>
      <c r="J51" s="52"/>
      <c r="K51" s="32"/>
      <c r="N51" s="16" t="s">
        <v>25</v>
      </c>
      <c r="O51" s="16"/>
      <c r="P51" s="16"/>
      <c r="Q51" s="16"/>
      <c r="R51" s="16">
        <v>1250</v>
      </c>
      <c r="S51" s="16"/>
      <c r="T51" s="16"/>
    </row>
    <row r="52" spans="1:20" x14ac:dyDescent="0.3">
      <c r="A52" s="22"/>
      <c r="B52" s="23" t="s">
        <v>23</v>
      </c>
      <c r="C52" s="45">
        <v>6.5000000000000002E-2</v>
      </c>
      <c r="D52" s="24"/>
      <c r="E52" s="32"/>
      <c r="F52" s="41">
        <f t="shared" ref="F52:F59" si="2">+F51+1</f>
        <v>3</v>
      </c>
      <c r="G52" s="42"/>
      <c r="H52" s="42"/>
      <c r="I52" s="43"/>
      <c r="J52" s="52"/>
      <c r="K52" s="32"/>
      <c r="N52" s="16" t="s">
        <v>9</v>
      </c>
      <c r="O52" s="16"/>
      <c r="P52" s="16"/>
      <c r="Q52" s="16"/>
      <c r="R52" s="48">
        <v>2.5000000000000001E-2</v>
      </c>
      <c r="S52" s="16"/>
      <c r="T52" s="16"/>
    </row>
    <row r="53" spans="1:20" x14ac:dyDescent="0.3">
      <c r="A53" s="22"/>
      <c r="B53" s="23" t="s">
        <v>34</v>
      </c>
      <c r="C53">
        <v>10</v>
      </c>
      <c r="D53" s="24"/>
      <c r="E53" s="32"/>
      <c r="F53" s="41">
        <f t="shared" si="2"/>
        <v>4</v>
      </c>
      <c r="G53" s="42"/>
      <c r="H53" s="42"/>
      <c r="I53" s="43"/>
      <c r="J53" s="52"/>
      <c r="K53" s="32"/>
      <c r="N53" s="16" t="s">
        <v>10</v>
      </c>
      <c r="O53" s="16"/>
      <c r="P53" s="16"/>
      <c r="Q53" s="16"/>
      <c r="R53" s="16"/>
      <c r="S53" s="16"/>
      <c r="T53" s="17"/>
    </row>
    <row r="54" spans="1:20" x14ac:dyDescent="0.3">
      <c r="A54" s="22"/>
      <c r="B54" s="23" t="s">
        <v>21</v>
      </c>
      <c r="C54" s="53"/>
      <c r="D54" s="24"/>
      <c r="E54" s="32"/>
      <c r="F54" s="41">
        <f t="shared" si="2"/>
        <v>5</v>
      </c>
      <c r="G54" s="42"/>
      <c r="H54" s="42"/>
      <c r="I54" s="43"/>
      <c r="J54" s="52"/>
      <c r="K54" s="32"/>
      <c r="N54" s="16" t="s">
        <v>11</v>
      </c>
      <c r="O54" s="23"/>
      <c r="P54" s="23"/>
      <c r="Q54" s="23"/>
      <c r="R54" s="23"/>
      <c r="S54" s="23"/>
      <c r="T54" s="23"/>
    </row>
    <row r="55" spans="1:20" x14ac:dyDescent="0.3">
      <c r="A55" s="22"/>
      <c r="B55" s="23" t="s">
        <v>21</v>
      </c>
      <c r="C55" s="82"/>
      <c r="D55" s="24"/>
      <c r="E55" s="32"/>
      <c r="F55" s="41">
        <f t="shared" si="2"/>
        <v>6</v>
      </c>
      <c r="G55" s="42"/>
      <c r="H55" s="42"/>
      <c r="I55" s="43"/>
      <c r="J55" s="52"/>
      <c r="K55" s="32"/>
      <c r="N55" s="16" t="s">
        <v>12</v>
      </c>
      <c r="O55" s="23"/>
      <c r="P55" s="23"/>
      <c r="Q55" s="23"/>
      <c r="R55" s="23"/>
      <c r="S55" s="23"/>
      <c r="T55" s="23"/>
    </row>
    <row r="56" spans="1:20" x14ac:dyDescent="0.3">
      <c r="A56" s="22"/>
      <c r="B56" s="23"/>
      <c r="C56" s="23"/>
      <c r="D56" s="24"/>
      <c r="E56" s="32"/>
      <c r="F56" s="41">
        <f t="shared" si="2"/>
        <v>7</v>
      </c>
      <c r="G56" s="42"/>
      <c r="H56" s="42"/>
      <c r="I56" s="43"/>
      <c r="J56" s="52"/>
      <c r="K56" s="32"/>
      <c r="N56" s="18"/>
      <c r="O56" s="18"/>
      <c r="P56" s="18"/>
      <c r="Q56" s="18"/>
      <c r="R56" s="18"/>
      <c r="S56" s="18"/>
      <c r="T56" s="23"/>
    </row>
    <row r="57" spans="1:20" x14ac:dyDescent="0.3">
      <c r="A57" s="22"/>
      <c r="B57" s="23"/>
      <c r="C57" s="69"/>
      <c r="D57" s="24"/>
      <c r="E57" s="32"/>
      <c r="F57" s="41">
        <f t="shared" si="2"/>
        <v>8</v>
      </c>
      <c r="G57" s="42"/>
      <c r="H57" s="42"/>
      <c r="I57" s="43"/>
      <c r="J57" s="52"/>
      <c r="K57" s="32"/>
      <c r="N57" s="47"/>
      <c r="O57" s="18"/>
      <c r="P57" s="18"/>
      <c r="Q57" s="18"/>
      <c r="R57" s="18"/>
      <c r="S57" s="18"/>
      <c r="T57" s="23"/>
    </row>
    <row r="58" spans="1:20" x14ac:dyDescent="0.3">
      <c r="A58" s="22"/>
      <c r="B58" s="23"/>
      <c r="C58" s="30"/>
      <c r="D58" s="24"/>
      <c r="E58" s="32"/>
      <c r="F58" s="41">
        <f t="shared" si="2"/>
        <v>9</v>
      </c>
      <c r="G58" s="42"/>
      <c r="H58" s="42"/>
      <c r="I58" s="43"/>
      <c r="J58" s="52"/>
      <c r="K58" s="32"/>
      <c r="N58" s="67" t="s">
        <v>53</v>
      </c>
      <c r="O58" s="67"/>
      <c r="P58" s="67"/>
      <c r="Q58" s="67"/>
      <c r="R58" s="67"/>
      <c r="S58" s="67"/>
      <c r="T58" s="23"/>
    </row>
    <row r="59" spans="1:20" x14ac:dyDescent="0.3">
      <c r="A59" s="22"/>
      <c r="B59" s="23"/>
      <c r="C59" s="23"/>
      <c r="D59" s="24"/>
      <c r="E59" s="32"/>
      <c r="F59" s="41">
        <f t="shared" si="2"/>
        <v>10</v>
      </c>
      <c r="G59" s="42"/>
      <c r="H59" s="42"/>
      <c r="I59" s="43"/>
      <c r="J59" s="52"/>
      <c r="K59" s="32"/>
    </row>
    <row r="60" spans="1:20" x14ac:dyDescent="0.3">
      <c r="A60" s="22"/>
      <c r="B60" s="23"/>
      <c r="C60" s="31"/>
      <c r="D60" s="24"/>
      <c r="E60" s="32"/>
      <c r="J60" s="12"/>
      <c r="M60" s="14"/>
      <c r="N60" s="64"/>
      <c r="O60" s="64"/>
      <c r="P60" s="64"/>
      <c r="Q60" s="64"/>
      <c r="R60" s="64"/>
      <c r="S60" s="11"/>
      <c r="T60" s="13"/>
    </row>
    <row r="61" spans="1:20" x14ac:dyDescent="0.3">
      <c r="I61" s="70"/>
      <c r="J61" s="54"/>
      <c r="K61" s="13"/>
      <c r="N61" s="11"/>
      <c r="O61" s="11"/>
      <c r="P61" s="11"/>
      <c r="Q61" s="11"/>
      <c r="R61" s="11"/>
      <c r="S61" s="11"/>
      <c r="T61" s="13"/>
    </row>
  </sheetData>
  <mergeCells count="8">
    <mergeCell ref="A46:D46"/>
    <mergeCell ref="E46:P46"/>
    <mergeCell ref="A1:D1"/>
    <mergeCell ref="E1:P1"/>
    <mergeCell ref="A15:D15"/>
    <mergeCell ref="E15:P15"/>
    <mergeCell ref="A30:D30"/>
    <mergeCell ref="E30:P3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D20" sqref="D20"/>
    </sheetView>
  </sheetViews>
  <sheetFormatPr defaultRowHeight="14.4" x14ac:dyDescent="0.3"/>
  <cols>
    <col min="1" max="1" width="2.5546875" customWidth="1"/>
    <col min="2" max="2" width="20.33203125" bestFit="1" customWidth="1"/>
    <col min="3" max="3" width="12.44140625" bestFit="1" customWidth="1"/>
    <col min="7" max="7" width="11.33203125" customWidth="1"/>
    <col min="8" max="8" width="9.6640625" bestFit="1" customWidth="1"/>
    <col min="9" max="9" width="10" bestFit="1" customWidth="1"/>
    <col min="10" max="10" width="11.44140625" bestFit="1" customWidth="1"/>
    <col min="15" max="19" width="8.88671875" customWidth="1"/>
    <col min="20" max="20" width="8.88671875" style="13" customWidth="1"/>
  </cols>
  <sheetData>
    <row r="1" spans="1:20" ht="21" x14ac:dyDescent="0.4">
      <c r="A1" s="83" t="s">
        <v>16</v>
      </c>
      <c r="B1" s="84"/>
      <c r="C1" s="84"/>
      <c r="D1" s="84"/>
      <c r="E1" s="85" t="s">
        <v>37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46"/>
      <c r="R1" s="46"/>
      <c r="S1" s="46"/>
      <c r="T1" s="46"/>
    </row>
    <row r="2" spans="1:20" x14ac:dyDescent="0.3">
      <c r="A2" s="22"/>
      <c r="B2" s="37" t="s">
        <v>17</v>
      </c>
      <c r="C2" s="23"/>
      <c r="D2" s="24"/>
      <c r="E2" s="32"/>
      <c r="F2" s="32"/>
      <c r="G2" s="33"/>
      <c r="H2" s="34"/>
      <c r="I2" s="32"/>
      <c r="J2" s="34"/>
      <c r="K2" s="32"/>
      <c r="N2" s="37" t="s">
        <v>22</v>
      </c>
      <c r="O2" s="37"/>
      <c r="P2" s="49"/>
      <c r="Q2" s="49"/>
      <c r="R2" s="50"/>
      <c r="S2" s="51"/>
      <c r="T2" s="37"/>
    </row>
    <row r="3" spans="1:20" x14ac:dyDescent="0.3">
      <c r="A3" s="22"/>
      <c r="B3" s="23"/>
      <c r="C3" s="29"/>
      <c r="D3" s="24"/>
      <c r="E3" s="32"/>
      <c r="F3" s="39" t="s">
        <v>4</v>
      </c>
      <c r="G3" s="40" t="s">
        <v>26</v>
      </c>
      <c r="H3" s="39" t="s">
        <v>5</v>
      </c>
      <c r="I3" s="34" t="s">
        <v>27</v>
      </c>
      <c r="K3" s="32"/>
      <c r="N3" s="8" t="s">
        <v>30</v>
      </c>
      <c r="O3" s="8"/>
      <c r="P3" s="18"/>
      <c r="Q3" s="18"/>
      <c r="R3" s="18"/>
      <c r="S3" s="18"/>
      <c r="T3" s="23"/>
    </row>
    <row r="4" spans="1:20" x14ac:dyDescent="0.3">
      <c r="A4" s="22"/>
      <c r="B4" s="23" t="s">
        <v>1</v>
      </c>
      <c r="C4" s="62">
        <v>1000</v>
      </c>
      <c r="D4" s="24"/>
      <c r="E4" s="32"/>
      <c r="F4">
        <v>0</v>
      </c>
      <c r="G4">
        <v>0</v>
      </c>
      <c r="I4">
        <v>1000</v>
      </c>
      <c r="K4" s="32"/>
      <c r="N4" s="8" t="s">
        <v>31</v>
      </c>
      <c r="O4" s="8"/>
      <c r="P4" s="7"/>
      <c r="Q4" s="7"/>
      <c r="R4" s="7"/>
      <c r="S4" s="18"/>
      <c r="T4" s="16"/>
    </row>
    <row r="5" spans="1:20" x14ac:dyDescent="0.3">
      <c r="A5" s="22"/>
      <c r="B5" s="23" t="s">
        <v>28</v>
      </c>
      <c r="C5" s="44">
        <v>0.05</v>
      </c>
      <c r="D5" s="24"/>
      <c r="E5" s="32"/>
      <c r="F5" s="41">
        <v>1</v>
      </c>
      <c r="G5" s="42">
        <f>I4</f>
        <v>1000</v>
      </c>
      <c r="H5" s="43">
        <f>G5*$C$5</f>
        <v>50</v>
      </c>
      <c r="I5" s="35">
        <f>G5+H5</f>
        <v>1050</v>
      </c>
      <c r="K5" s="32"/>
      <c r="N5" s="18"/>
      <c r="O5" s="18"/>
      <c r="P5" s="18"/>
      <c r="Q5" s="18"/>
      <c r="R5" s="18"/>
      <c r="S5" s="18"/>
      <c r="T5" s="23"/>
    </row>
    <row r="6" spans="1:20" x14ac:dyDescent="0.3">
      <c r="A6" s="22"/>
      <c r="B6" s="23" t="s">
        <v>33</v>
      </c>
      <c r="C6" s="58">
        <v>3</v>
      </c>
      <c r="D6" s="24"/>
      <c r="E6" s="32"/>
      <c r="F6" s="41">
        <v>2</v>
      </c>
      <c r="G6" s="56">
        <f>I5</f>
        <v>1050</v>
      </c>
      <c r="H6" s="43">
        <f>G6*$C$5</f>
        <v>52.5</v>
      </c>
      <c r="I6" s="35">
        <f>G6+H6</f>
        <v>1102.5</v>
      </c>
      <c r="K6" s="32"/>
      <c r="N6" s="7" t="s">
        <v>0</v>
      </c>
      <c r="O6" s="19"/>
      <c r="P6" s="7"/>
      <c r="Q6" s="7"/>
      <c r="R6" s="18"/>
      <c r="S6" s="18"/>
      <c r="T6" s="16"/>
    </row>
    <row r="7" spans="1:20" x14ac:dyDescent="0.3">
      <c r="A7" s="22"/>
      <c r="B7" s="23" t="s">
        <v>29</v>
      </c>
      <c r="C7" s="60">
        <v>1000</v>
      </c>
      <c r="D7" s="24"/>
      <c r="E7" s="32"/>
      <c r="F7" s="41">
        <v>3</v>
      </c>
      <c r="G7" s="56">
        <f>I6</f>
        <v>1102.5</v>
      </c>
      <c r="H7" s="43">
        <f>G7*$C$5</f>
        <v>55.125</v>
      </c>
      <c r="I7" s="35">
        <f>G7+H7</f>
        <v>1157.625</v>
      </c>
      <c r="K7" s="32"/>
      <c r="N7" s="7" t="s">
        <v>46</v>
      </c>
      <c r="O7" s="20"/>
      <c r="P7" s="7"/>
      <c r="Q7" s="7"/>
      <c r="R7" s="18"/>
      <c r="S7" s="18"/>
      <c r="T7" s="16"/>
    </row>
    <row r="8" spans="1:20" x14ac:dyDescent="0.3">
      <c r="A8" s="22"/>
      <c r="B8" s="23" t="s">
        <v>35</v>
      </c>
      <c r="C8" s="61">
        <f>I7/(1+$C$5)^C6</f>
        <v>999.99999999999989</v>
      </c>
      <c r="D8" s="71" t="s">
        <v>44</v>
      </c>
      <c r="E8" s="32"/>
      <c r="F8" s="41"/>
      <c r="G8" s="42"/>
      <c r="H8" s="42"/>
      <c r="I8" s="43"/>
      <c r="J8" s="36"/>
      <c r="K8" s="32"/>
      <c r="N8" s="7" t="s">
        <v>3</v>
      </c>
      <c r="O8" s="21"/>
      <c r="P8" s="7"/>
      <c r="Q8" s="7"/>
      <c r="R8" s="18"/>
      <c r="S8" s="18"/>
      <c r="T8" s="16"/>
    </row>
    <row r="9" spans="1:20" x14ac:dyDescent="0.3">
      <c r="A9" s="22"/>
      <c r="B9" s="23" t="s">
        <v>2</v>
      </c>
      <c r="C9" s="57">
        <f>I7</f>
        <v>1157.625</v>
      </c>
      <c r="D9" s="24"/>
      <c r="E9" s="32"/>
      <c r="F9" s="41"/>
      <c r="G9" s="42"/>
      <c r="H9" s="42"/>
      <c r="I9" s="43"/>
      <c r="J9" s="36"/>
      <c r="K9" s="32"/>
      <c r="N9" s="6" t="s">
        <v>42</v>
      </c>
      <c r="O9" s="7"/>
      <c r="P9" s="20"/>
      <c r="Q9" s="7" t="s">
        <v>43</v>
      </c>
      <c r="R9" s="7"/>
      <c r="S9" s="18"/>
      <c r="T9" s="16"/>
    </row>
    <row r="10" spans="1:20" x14ac:dyDescent="0.3">
      <c r="A10" s="22"/>
      <c r="B10" s="23" t="s">
        <v>47</v>
      </c>
      <c r="C10" s="59">
        <f>C4*(1+C5)^C6</f>
        <v>1157.6250000000002</v>
      </c>
      <c r="D10" s="71" t="s">
        <v>45</v>
      </c>
      <c r="E10" s="32"/>
      <c r="F10" s="41"/>
      <c r="G10" s="42"/>
      <c r="H10" s="42"/>
      <c r="I10" s="43"/>
      <c r="J10" s="36"/>
      <c r="K10" s="32"/>
      <c r="N10" s="18"/>
      <c r="O10" s="18"/>
      <c r="P10" s="18"/>
      <c r="Q10" s="18"/>
      <c r="R10" s="18"/>
      <c r="S10" s="18"/>
      <c r="T10" s="23"/>
    </row>
    <row r="11" spans="1:20" x14ac:dyDescent="0.3">
      <c r="A11" s="22"/>
      <c r="B11" s="18"/>
      <c r="C11" s="18"/>
      <c r="D11" s="24"/>
      <c r="E11" s="32"/>
      <c r="F11" s="41"/>
      <c r="G11" s="3"/>
      <c r="H11" s="9"/>
      <c r="I11" s="3"/>
      <c r="J11" s="4"/>
      <c r="K11" s="10"/>
      <c r="S11" s="14"/>
      <c r="T11" s="32"/>
    </row>
    <row r="12" spans="1:20" x14ac:dyDescent="0.3">
      <c r="A12" s="22"/>
      <c r="B12" s="63"/>
      <c r="C12" s="63"/>
      <c r="D12" s="24"/>
      <c r="E12" s="32"/>
      <c r="F12" s="41"/>
      <c r="G12" s="3"/>
      <c r="H12" s="2"/>
      <c r="I12" s="3"/>
      <c r="J12" s="5"/>
      <c r="K12" s="10"/>
    </row>
    <row r="13" spans="1:20" x14ac:dyDescent="0.3">
      <c r="A13" s="22"/>
      <c r="B13" s="23"/>
      <c r="C13" s="30"/>
      <c r="D13" s="24"/>
      <c r="E13" s="32"/>
      <c r="F13" s="41"/>
      <c r="G13" s="42"/>
      <c r="H13" s="42"/>
      <c r="I13" s="43"/>
      <c r="J13" s="36"/>
      <c r="K13" s="32"/>
    </row>
    <row r="14" spans="1:20" x14ac:dyDescent="0.3">
      <c r="A14" s="22"/>
      <c r="B14" s="23"/>
      <c r="C14" s="23"/>
      <c r="D14" s="24"/>
      <c r="E14" s="32"/>
      <c r="F14" s="41"/>
      <c r="G14" s="42"/>
      <c r="H14" s="42"/>
      <c r="I14" s="43"/>
      <c r="J14" s="36"/>
      <c r="K14" s="32"/>
    </row>
    <row r="15" spans="1:20" ht="21" x14ac:dyDescent="0.4">
      <c r="A15" s="83" t="s">
        <v>16</v>
      </c>
      <c r="B15" s="84"/>
      <c r="C15" s="84"/>
      <c r="D15" s="84"/>
      <c r="E15" s="85" t="s">
        <v>38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46"/>
      <c r="R15" s="46"/>
      <c r="S15" s="46"/>
      <c r="T15" s="46"/>
    </row>
    <row r="16" spans="1:20" x14ac:dyDescent="0.3">
      <c r="A16" s="22"/>
      <c r="B16" s="37" t="s">
        <v>17</v>
      </c>
      <c r="C16" s="23"/>
      <c r="D16" s="24"/>
      <c r="E16" s="32"/>
      <c r="F16" s="32"/>
      <c r="G16" s="33"/>
      <c r="H16" s="34"/>
      <c r="I16" s="32"/>
      <c r="J16" s="34"/>
      <c r="K16" s="32"/>
      <c r="N16" s="37" t="s">
        <v>22</v>
      </c>
      <c r="O16" s="37"/>
      <c r="P16" s="49"/>
      <c r="Q16" s="49"/>
      <c r="R16" s="50"/>
      <c r="S16" s="51"/>
      <c r="T16" s="37"/>
    </row>
    <row r="17" spans="1:20" x14ac:dyDescent="0.3">
      <c r="A17" s="22"/>
      <c r="B17" s="23"/>
      <c r="C17" s="29"/>
      <c r="D17" s="24"/>
      <c r="E17" s="32"/>
      <c r="F17" s="39" t="s">
        <v>4</v>
      </c>
      <c r="G17" s="40" t="s">
        <v>13</v>
      </c>
      <c r="H17" s="39" t="s">
        <v>19</v>
      </c>
      <c r="I17" s="39" t="s">
        <v>20</v>
      </c>
      <c r="J17" s="34"/>
      <c r="K17" s="32"/>
      <c r="N17" s="23"/>
      <c r="O17" s="23"/>
      <c r="P17" s="28"/>
      <c r="Q17" s="25"/>
      <c r="R17" s="26"/>
      <c r="S17" s="27"/>
      <c r="T17" s="23"/>
    </row>
    <row r="18" spans="1:20" x14ac:dyDescent="0.3">
      <c r="A18" s="22"/>
      <c r="B18" s="23" t="s">
        <v>18</v>
      </c>
      <c r="C18" s="62">
        <v>9000</v>
      </c>
      <c r="D18" s="24"/>
      <c r="E18" s="32"/>
      <c r="F18" s="41">
        <v>0</v>
      </c>
      <c r="G18" s="42">
        <v>0</v>
      </c>
      <c r="H18" s="41">
        <v>0</v>
      </c>
      <c r="I18" s="43">
        <v>0</v>
      </c>
      <c r="J18" s="36"/>
      <c r="K18" s="32"/>
      <c r="N18" s="47" t="s">
        <v>6</v>
      </c>
      <c r="O18" s="15"/>
      <c r="P18" s="15"/>
      <c r="Q18" s="15"/>
      <c r="R18" s="15"/>
      <c r="S18" s="15"/>
      <c r="T18" s="15"/>
    </row>
    <row r="19" spans="1:20" x14ac:dyDescent="0.3">
      <c r="A19" s="22"/>
      <c r="B19" s="23" t="s">
        <v>14</v>
      </c>
      <c r="C19" s="35">
        <v>1250</v>
      </c>
      <c r="D19" s="24"/>
      <c r="E19" s="32"/>
      <c r="F19" s="41">
        <f>+F18+1</f>
        <v>1</v>
      </c>
      <c r="G19" s="42">
        <f>C18</f>
        <v>9000</v>
      </c>
      <c r="H19" s="56">
        <f>+- C19</f>
        <v>-1250</v>
      </c>
      <c r="I19" s="43">
        <f>G19+H19</f>
        <v>7750</v>
      </c>
      <c r="J19" s="36"/>
      <c r="K19" s="32"/>
      <c r="N19" s="16" t="s">
        <v>8</v>
      </c>
      <c r="O19" s="16"/>
      <c r="P19" s="16"/>
      <c r="Q19" s="16"/>
      <c r="R19" s="16">
        <v>9000</v>
      </c>
      <c r="S19" s="16" t="s">
        <v>7</v>
      </c>
      <c r="T19" s="16"/>
    </row>
    <row r="20" spans="1:20" x14ac:dyDescent="0.3">
      <c r="A20" s="22"/>
      <c r="B20" s="23" t="s">
        <v>34</v>
      </c>
      <c r="C20">
        <v>10</v>
      </c>
      <c r="D20" s="24"/>
      <c r="E20" s="32"/>
      <c r="F20" s="41">
        <f>+F19+1</f>
        <v>2</v>
      </c>
      <c r="G20" s="42">
        <f t="shared" ref="G20:G28" si="0">G19*(1+$C$21)</f>
        <v>9225</v>
      </c>
      <c r="H20" s="42">
        <f t="shared" ref="H20:H28" si="1">H19*(1+$C$21)</f>
        <v>-1281.25</v>
      </c>
      <c r="I20" s="43">
        <f t="shared" ref="I20:I28" si="2">G20+H20</f>
        <v>7943.75</v>
      </c>
      <c r="J20" s="36"/>
      <c r="K20" s="32"/>
      <c r="N20" s="16" t="s">
        <v>25</v>
      </c>
      <c r="O20" s="16"/>
      <c r="P20" s="16"/>
      <c r="Q20" s="16"/>
      <c r="R20" s="16">
        <v>1250</v>
      </c>
      <c r="S20" s="16"/>
      <c r="T20" s="16"/>
    </row>
    <row r="21" spans="1:20" x14ac:dyDescent="0.3">
      <c r="A21" s="22"/>
      <c r="B21" s="23" t="s">
        <v>15</v>
      </c>
      <c r="C21" s="45">
        <v>2.5000000000000001E-2</v>
      </c>
      <c r="D21" s="24"/>
      <c r="E21" s="32"/>
      <c r="F21" s="41">
        <f t="shared" ref="F21:F28" si="3">+F20+1</f>
        <v>3</v>
      </c>
      <c r="G21" s="42">
        <f t="shared" si="0"/>
        <v>9455.625</v>
      </c>
      <c r="H21" s="42">
        <f t="shared" si="1"/>
        <v>-1313.2812499999998</v>
      </c>
      <c r="I21" s="43">
        <f t="shared" si="2"/>
        <v>8142.34375</v>
      </c>
      <c r="J21" s="36"/>
      <c r="K21" s="32"/>
      <c r="N21" s="16" t="s">
        <v>9</v>
      </c>
      <c r="O21" s="16"/>
      <c r="P21" s="16"/>
      <c r="Q21" s="16"/>
      <c r="R21" s="48">
        <v>2.5000000000000001E-2</v>
      </c>
      <c r="S21" s="16"/>
      <c r="T21" s="16"/>
    </row>
    <row r="22" spans="1:20" x14ac:dyDescent="0.3">
      <c r="A22" s="22"/>
      <c r="B22" s="23"/>
      <c r="C22" s="23"/>
      <c r="D22" s="24"/>
      <c r="E22" s="32"/>
      <c r="F22" s="41">
        <f t="shared" si="3"/>
        <v>4</v>
      </c>
      <c r="G22" s="42">
        <f t="shared" si="0"/>
        <v>9692.015625</v>
      </c>
      <c r="H22" s="42">
        <f t="shared" si="1"/>
        <v>-1346.1132812499995</v>
      </c>
      <c r="I22" s="43">
        <f t="shared" si="2"/>
        <v>8345.90234375</v>
      </c>
      <c r="J22" s="36"/>
      <c r="K22" s="32"/>
      <c r="N22" s="16" t="s">
        <v>10</v>
      </c>
      <c r="O22" s="16"/>
      <c r="P22" s="16"/>
      <c r="Q22" s="16"/>
      <c r="R22" s="16"/>
      <c r="S22" s="16"/>
      <c r="T22" s="17"/>
    </row>
    <row r="23" spans="1:20" x14ac:dyDescent="0.3">
      <c r="A23" s="22"/>
      <c r="B23" s="23"/>
      <c r="C23" s="29"/>
      <c r="D23" s="24"/>
      <c r="E23" s="32"/>
      <c r="F23" s="41">
        <f t="shared" si="3"/>
        <v>5</v>
      </c>
      <c r="G23" s="42">
        <f t="shared" si="0"/>
        <v>9934.3160156249996</v>
      </c>
      <c r="H23" s="42">
        <f t="shared" si="1"/>
        <v>-1379.7661132812493</v>
      </c>
      <c r="I23" s="43">
        <f t="shared" si="2"/>
        <v>8554.5499023437496</v>
      </c>
      <c r="J23" s="36"/>
      <c r="K23" s="32"/>
      <c r="N23" s="16" t="s">
        <v>11</v>
      </c>
      <c r="O23" s="23"/>
      <c r="P23" s="23"/>
      <c r="Q23" s="23"/>
      <c r="R23" s="23"/>
      <c r="S23" s="23"/>
      <c r="T23" s="23"/>
    </row>
    <row r="24" spans="1:20" x14ac:dyDescent="0.3">
      <c r="A24" s="22"/>
      <c r="B24" s="23"/>
      <c r="C24" s="30"/>
      <c r="D24" s="24"/>
      <c r="E24" s="32"/>
      <c r="F24" s="41">
        <f t="shared" si="3"/>
        <v>6</v>
      </c>
      <c r="G24" s="42">
        <f t="shared" si="0"/>
        <v>10182.673916015623</v>
      </c>
      <c r="H24" s="42">
        <f t="shared" si="1"/>
        <v>-1414.2602661132805</v>
      </c>
      <c r="I24" s="43">
        <f t="shared" si="2"/>
        <v>8768.4136499023425</v>
      </c>
      <c r="J24" s="36"/>
      <c r="K24" s="32"/>
      <c r="N24" s="16" t="s">
        <v>12</v>
      </c>
      <c r="O24" s="23"/>
      <c r="P24" s="23"/>
      <c r="Q24" s="23"/>
      <c r="R24" s="23"/>
      <c r="S24" s="23"/>
      <c r="T24" s="23"/>
    </row>
    <row r="25" spans="1:20" x14ac:dyDescent="0.3">
      <c r="A25" s="22"/>
      <c r="B25" s="23"/>
      <c r="C25" s="23"/>
      <c r="D25" s="24"/>
      <c r="E25" s="32"/>
      <c r="F25" s="41">
        <f t="shared" si="3"/>
        <v>7</v>
      </c>
      <c r="G25" s="42">
        <f t="shared" si="0"/>
        <v>10437.240763916012</v>
      </c>
      <c r="H25" s="42">
        <f t="shared" si="1"/>
        <v>-1449.6167727661125</v>
      </c>
      <c r="I25" s="43">
        <f t="shared" si="2"/>
        <v>8987.6239911498997</v>
      </c>
      <c r="J25" s="36"/>
      <c r="K25" s="32"/>
      <c r="N25" s="18"/>
      <c r="O25" s="18"/>
      <c r="P25" s="18"/>
      <c r="Q25" s="18"/>
      <c r="R25" s="18"/>
      <c r="S25" s="18"/>
      <c r="T25" s="23"/>
    </row>
    <row r="26" spans="1:20" x14ac:dyDescent="0.3">
      <c r="A26" s="22"/>
      <c r="B26" s="23"/>
      <c r="C26" s="29"/>
      <c r="D26" s="24"/>
      <c r="E26" s="32"/>
      <c r="F26" s="41">
        <f t="shared" si="3"/>
        <v>8</v>
      </c>
      <c r="G26" s="42">
        <f t="shared" si="0"/>
        <v>10698.171783013911</v>
      </c>
      <c r="H26" s="42">
        <f t="shared" si="1"/>
        <v>-1485.8571920852651</v>
      </c>
      <c r="I26" s="43">
        <f t="shared" si="2"/>
        <v>9212.3145909286468</v>
      </c>
      <c r="J26" s="36"/>
      <c r="K26" s="32"/>
    </row>
    <row r="27" spans="1:20" x14ac:dyDescent="0.3">
      <c r="A27" s="22"/>
      <c r="B27" s="23"/>
      <c r="C27" s="30"/>
      <c r="D27" s="24"/>
      <c r="E27" s="32"/>
      <c r="F27" s="41">
        <f t="shared" si="3"/>
        <v>9</v>
      </c>
      <c r="G27" s="42">
        <f t="shared" si="0"/>
        <v>10965.626077589259</v>
      </c>
      <c r="H27" s="42">
        <f t="shared" si="1"/>
        <v>-1523.0036218873965</v>
      </c>
      <c r="I27" s="43">
        <f t="shared" si="2"/>
        <v>9442.6224557018613</v>
      </c>
      <c r="J27" s="36"/>
      <c r="K27" s="32"/>
    </row>
    <row r="28" spans="1:20" x14ac:dyDescent="0.3">
      <c r="A28" s="22"/>
      <c r="B28" s="23"/>
      <c r="C28" s="23"/>
      <c r="D28" s="24"/>
      <c r="E28" s="32"/>
      <c r="F28" s="41">
        <f t="shared" si="3"/>
        <v>10</v>
      </c>
      <c r="G28" s="42">
        <f t="shared" si="0"/>
        <v>11239.766729528988</v>
      </c>
      <c r="H28" s="42">
        <f t="shared" si="1"/>
        <v>-1561.0787124345813</v>
      </c>
      <c r="I28" s="43">
        <f t="shared" si="2"/>
        <v>9678.6880170944078</v>
      </c>
      <c r="J28" s="36"/>
      <c r="K28" s="32"/>
    </row>
    <row r="29" spans="1:20" x14ac:dyDescent="0.3">
      <c r="A29" s="22"/>
      <c r="B29" s="23"/>
      <c r="C29" s="31"/>
      <c r="D29" s="24"/>
      <c r="E29" s="32"/>
      <c r="O29" s="14"/>
      <c r="P29" s="14"/>
      <c r="Q29" s="14"/>
      <c r="R29" s="14"/>
      <c r="S29" s="14"/>
      <c r="T29" s="32"/>
    </row>
    <row r="30" spans="1:20" ht="21" x14ac:dyDescent="0.4">
      <c r="A30" s="83" t="s">
        <v>16</v>
      </c>
      <c r="B30" s="84"/>
      <c r="C30" s="84"/>
      <c r="D30" s="84"/>
      <c r="E30" s="85" t="s">
        <v>39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46"/>
      <c r="R30" s="46"/>
      <c r="S30" s="46"/>
      <c r="T30" s="46"/>
    </row>
    <row r="31" spans="1:20" x14ac:dyDescent="0.3">
      <c r="A31" s="22"/>
      <c r="B31" s="37" t="s">
        <v>17</v>
      </c>
      <c r="C31" s="23"/>
      <c r="D31" s="24"/>
      <c r="E31" s="32"/>
      <c r="F31" s="32"/>
      <c r="G31" s="33"/>
      <c r="H31" s="34"/>
      <c r="I31" s="32"/>
      <c r="J31" s="34"/>
      <c r="K31" s="32"/>
      <c r="N31" s="37"/>
      <c r="O31" s="37"/>
      <c r="P31" s="49"/>
      <c r="Q31" s="49"/>
      <c r="R31" s="50"/>
      <c r="S31" s="51"/>
      <c r="T31" s="37"/>
    </row>
    <row r="32" spans="1:20" x14ac:dyDescent="0.3">
      <c r="A32" s="22"/>
      <c r="B32" s="23"/>
      <c r="C32" s="29"/>
      <c r="D32" s="24"/>
      <c r="E32" s="32"/>
      <c r="F32" s="39" t="s">
        <v>4</v>
      </c>
      <c r="G32" s="40" t="s">
        <v>13</v>
      </c>
      <c r="H32" s="39" t="s">
        <v>19</v>
      </c>
      <c r="I32" s="39" t="s">
        <v>20</v>
      </c>
      <c r="J32" s="38" t="s">
        <v>24</v>
      </c>
      <c r="K32" s="32"/>
      <c r="N32" s="23"/>
      <c r="O32" s="23"/>
      <c r="P32" s="28"/>
      <c r="Q32" s="25"/>
      <c r="R32" s="26"/>
      <c r="S32" s="27"/>
      <c r="T32" s="23"/>
    </row>
    <row r="33" spans="1:20" x14ac:dyDescent="0.3">
      <c r="A33" s="22"/>
      <c r="B33" s="23" t="s">
        <v>18</v>
      </c>
      <c r="C33" s="62">
        <v>9000</v>
      </c>
      <c r="D33" s="24"/>
      <c r="E33" s="32"/>
      <c r="F33" s="41">
        <v>0</v>
      </c>
      <c r="G33" s="42">
        <v>0</v>
      </c>
      <c r="H33" s="41">
        <v>0</v>
      </c>
      <c r="I33" s="43"/>
      <c r="J33" s="36"/>
      <c r="K33" s="32"/>
      <c r="N33" s="47" t="s">
        <v>6</v>
      </c>
      <c r="O33" s="15"/>
      <c r="P33" s="15"/>
      <c r="Q33" s="15"/>
      <c r="R33" s="15"/>
      <c r="S33" s="15"/>
      <c r="T33" s="15"/>
    </row>
    <row r="34" spans="1:20" x14ac:dyDescent="0.3">
      <c r="A34" s="22"/>
      <c r="B34" s="23" t="s">
        <v>14</v>
      </c>
      <c r="C34" s="35">
        <v>1250</v>
      </c>
      <c r="D34" s="24"/>
      <c r="E34" s="32"/>
      <c r="F34" s="41">
        <f>+F33+1</f>
        <v>1</v>
      </c>
      <c r="G34" s="42">
        <f>C33</f>
        <v>9000</v>
      </c>
      <c r="H34" s="56">
        <f>+- C34</f>
        <v>-1250</v>
      </c>
      <c r="I34" s="43">
        <f>G34+H34</f>
        <v>7750</v>
      </c>
      <c r="J34" s="52">
        <f t="shared" ref="J34:J43" si="4">I34/(1+$C$36)^F34</f>
        <v>7276.9953051643197</v>
      </c>
      <c r="K34" s="32"/>
      <c r="N34" s="16" t="s">
        <v>8</v>
      </c>
      <c r="O34" s="16"/>
      <c r="P34" s="16"/>
      <c r="Q34" s="16"/>
      <c r="R34" s="16">
        <v>9000</v>
      </c>
      <c r="S34" s="16" t="s">
        <v>7</v>
      </c>
      <c r="T34" s="16"/>
    </row>
    <row r="35" spans="1:20" x14ac:dyDescent="0.3">
      <c r="A35" s="22"/>
      <c r="B35" s="23" t="s">
        <v>15</v>
      </c>
      <c r="C35" s="45">
        <v>2.5000000000000001E-2</v>
      </c>
      <c r="D35" s="24"/>
      <c r="E35" s="32"/>
      <c r="F35" s="41">
        <f>+F34+1</f>
        <v>2</v>
      </c>
      <c r="G35" s="42">
        <f>G34*(1+$C$35)</f>
        <v>9225</v>
      </c>
      <c r="H35" s="42">
        <f t="shared" ref="H35:H43" si="5">H34*(1+$C$21)</f>
        <v>-1281.25</v>
      </c>
      <c r="I35" s="43">
        <f t="shared" ref="I35:I43" si="6">G35+H35</f>
        <v>7943.75</v>
      </c>
      <c r="J35" s="52">
        <f t="shared" si="4"/>
        <v>7003.6809275055666</v>
      </c>
      <c r="K35" s="32"/>
      <c r="N35" s="16" t="s">
        <v>25</v>
      </c>
      <c r="O35" s="16"/>
      <c r="P35" s="16"/>
      <c r="Q35" s="16"/>
      <c r="R35" s="16">
        <v>1250</v>
      </c>
      <c r="S35" s="16"/>
      <c r="T35" s="16"/>
    </row>
    <row r="36" spans="1:20" x14ac:dyDescent="0.3">
      <c r="A36" s="22"/>
      <c r="B36" s="23" t="s">
        <v>23</v>
      </c>
      <c r="C36" s="45">
        <v>6.5000000000000002E-2</v>
      </c>
      <c r="D36" s="24"/>
      <c r="E36" s="32"/>
      <c r="F36" s="41">
        <f t="shared" ref="F36:F43" si="7">+F35+1</f>
        <v>3</v>
      </c>
      <c r="G36" s="42">
        <f t="shared" ref="G36:G43" si="8">G35*(1+$C$21)</f>
        <v>9455.625</v>
      </c>
      <c r="H36" s="42">
        <f t="shared" si="5"/>
        <v>-1313.2812499999998</v>
      </c>
      <c r="I36" s="43">
        <f t="shared" si="6"/>
        <v>8142.34375</v>
      </c>
      <c r="J36" s="52">
        <f t="shared" si="4"/>
        <v>6740.6318785851699</v>
      </c>
      <c r="K36" s="32"/>
      <c r="N36" s="16" t="s">
        <v>9</v>
      </c>
      <c r="O36" s="16"/>
      <c r="P36" s="16"/>
      <c r="Q36" s="16"/>
      <c r="R36" s="48">
        <v>2.5000000000000001E-2</v>
      </c>
      <c r="S36" s="16"/>
      <c r="T36" s="16"/>
    </row>
    <row r="37" spans="1:20" x14ac:dyDescent="0.3">
      <c r="A37" s="22"/>
      <c r="B37" s="23" t="s">
        <v>34</v>
      </c>
      <c r="C37">
        <v>10</v>
      </c>
      <c r="D37" s="24"/>
      <c r="E37" s="32"/>
      <c r="F37" s="41">
        <f t="shared" si="7"/>
        <v>4</v>
      </c>
      <c r="G37" s="42">
        <f t="shared" si="8"/>
        <v>9692.015625</v>
      </c>
      <c r="H37" s="42">
        <f t="shared" si="5"/>
        <v>-1346.1132812499995</v>
      </c>
      <c r="I37" s="43">
        <f t="shared" si="6"/>
        <v>8345.90234375</v>
      </c>
      <c r="J37" s="52">
        <f t="shared" si="4"/>
        <v>6487.4626061500467</v>
      </c>
      <c r="K37" s="32"/>
      <c r="N37" s="16" t="s">
        <v>10</v>
      </c>
      <c r="O37" s="16"/>
      <c r="P37" s="16"/>
      <c r="Q37" s="16"/>
      <c r="R37" s="16"/>
      <c r="S37" s="16"/>
      <c r="T37" s="17"/>
    </row>
    <row r="38" spans="1:20" x14ac:dyDescent="0.3">
      <c r="A38" s="22"/>
      <c r="B38" s="23" t="s">
        <v>21</v>
      </c>
      <c r="C38" s="53">
        <f>J45</f>
        <v>61625.216905089503</v>
      </c>
      <c r="D38" s="24"/>
      <c r="E38" s="32"/>
      <c r="F38" s="41">
        <f t="shared" si="7"/>
        <v>5</v>
      </c>
      <c r="G38" s="42">
        <f t="shared" si="8"/>
        <v>9934.3160156249996</v>
      </c>
      <c r="H38" s="42">
        <f t="shared" si="5"/>
        <v>-1379.7661132812493</v>
      </c>
      <c r="I38" s="43">
        <f t="shared" si="6"/>
        <v>8554.5499023437496</v>
      </c>
      <c r="J38" s="52">
        <f t="shared" si="4"/>
        <v>6243.8020387829092</v>
      </c>
      <c r="K38" s="32"/>
      <c r="N38" s="16" t="s">
        <v>11</v>
      </c>
      <c r="O38" s="23"/>
      <c r="P38" s="23"/>
      <c r="Q38" s="23"/>
      <c r="R38" s="23"/>
      <c r="S38" s="23"/>
      <c r="T38" s="23"/>
    </row>
    <row r="39" spans="1:20" x14ac:dyDescent="0.3">
      <c r="A39" s="22"/>
      <c r="B39" s="23" t="s">
        <v>21</v>
      </c>
      <c r="C39" s="55">
        <f>NPV(C36,I34:I43)</f>
        <v>61625.216905089488</v>
      </c>
      <c r="D39" s="24"/>
      <c r="E39" s="32"/>
      <c r="F39" s="41">
        <f t="shared" si="7"/>
        <v>6</v>
      </c>
      <c r="G39" s="42">
        <f t="shared" si="8"/>
        <v>10182.673916015623</v>
      </c>
      <c r="H39" s="42">
        <f t="shared" si="5"/>
        <v>-1414.2602661132805</v>
      </c>
      <c r="I39" s="43">
        <f t="shared" si="6"/>
        <v>8768.4136499023425</v>
      </c>
      <c r="J39" s="52">
        <f t="shared" si="4"/>
        <v>6009.2930420211096</v>
      </c>
      <c r="K39" s="32"/>
      <c r="N39" s="16" t="s">
        <v>12</v>
      </c>
      <c r="O39" s="23"/>
      <c r="P39" s="23"/>
      <c r="Q39" s="23"/>
      <c r="R39" s="23"/>
      <c r="S39" s="23"/>
      <c r="T39" s="23"/>
    </row>
    <row r="40" spans="1:20" x14ac:dyDescent="0.3">
      <c r="A40" s="22"/>
      <c r="B40" s="23"/>
      <c r="C40" s="23"/>
      <c r="D40" s="24"/>
      <c r="E40" s="32"/>
      <c r="F40" s="41">
        <f t="shared" si="7"/>
        <v>7</v>
      </c>
      <c r="G40" s="42">
        <f t="shared" si="8"/>
        <v>10437.240763916012</v>
      </c>
      <c r="H40" s="42">
        <f t="shared" si="5"/>
        <v>-1449.6167727661125</v>
      </c>
      <c r="I40" s="43">
        <f t="shared" si="6"/>
        <v>8987.6239911498997</v>
      </c>
      <c r="J40" s="52">
        <f t="shared" si="4"/>
        <v>5783.5918949029456</v>
      </c>
      <c r="K40" s="32"/>
      <c r="N40" s="18"/>
      <c r="O40" s="18"/>
      <c r="P40" s="18"/>
      <c r="Q40" s="18"/>
      <c r="R40" s="18"/>
      <c r="S40" s="18"/>
      <c r="T40" s="23"/>
    </row>
    <row r="41" spans="1:20" x14ac:dyDescent="0.3">
      <c r="A41" s="22"/>
      <c r="B41" s="23"/>
      <c r="C41" s="69"/>
      <c r="D41" s="24"/>
      <c r="E41" s="32"/>
      <c r="F41" s="41">
        <f t="shared" si="7"/>
        <v>8</v>
      </c>
      <c r="G41" s="42">
        <f t="shared" si="8"/>
        <v>10698.171783013911</v>
      </c>
      <c r="H41" s="42">
        <f t="shared" si="5"/>
        <v>-1485.8571920852651</v>
      </c>
      <c r="I41" s="43">
        <f t="shared" si="6"/>
        <v>9212.3145909286468</v>
      </c>
      <c r="J41" s="52">
        <f t="shared" si="4"/>
        <v>5566.3677861741971</v>
      </c>
      <c r="K41" s="32"/>
      <c r="N41" s="47"/>
      <c r="O41" s="18"/>
      <c r="P41" s="18"/>
      <c r="Q41" s="18"/>
      <c r="R41" s="18"/>
      <c r="S41" s="18"/>
      <c r="T41" s="23"/>
    </row>
    <row r="42" spans="1:20" x14ac:dyDescent="0.3">
      <c r="A42" s="22"/>
      <c r="B42" s="23"/>
      <c r="C42" s="30"/>
      <c r="D42" s="24"/>
      <c r="E42" s="32"/>
      <c r="F42" s="41">
        <f t="shared" si="7"/>
        <v>9</v>
      </c>
      <c r="G42" s="42">
        <f t="shared" si="8"/>
        <v>10965.626077589259</v>
      </c>
      <c r="H42" s="42">
        <f t="shared" si="5"/>
        <v>-1523.0036218873965</v>
      </c>
      <c r="I42" s="43">
        <f t="shared" si="6"/>
        <v>9442.6224557018613</v>
      </c>
      <c r="J42" s="52">
        <f t="shared" si="4"/>
        <v>5357.3023294164796</v>
      </c>
      <c r="K42" s="32"/>
      <c r="N42" s="47"/>
      <c r="O42" s="67"/>
      <c r="P42" s="18"/>
      <c r="Q42" s="18"/>
      <c r="R42" s="68"/>
      <c r="S42" s="18"/>
      <c r="T42" s="23"/>
    </row>
    <row r="43" spans="1:20" x14ac:dyDescent="0.3">
      <c r="A43" s="22"/>
      <c r="B43" s="23"/>
      <c r="C43" s="23"/>
      <c r="D43" s="24"/>
      <c r="E43" s="32"/>
      <c r="F43" s="41">
        <f t="shared" si="7"/>
        <v>10</v>
      </c>
      <c r="G43" s="42">
        <f t="shared" si="8"/>
        <v>11239.766729528988</v>
      </c>
      <c r="H43" s="42">
        <f t="shared" si="5"/>
        <v>-1561.0787124345813</v>
      </c>
      <c r="I43" s="43">
        <f t="shared" si="6"/>
        <v>9678.6880170944078</v>
      </c>
      <c r="J43" s="52">
        <f t="shared" si="4"/>
        <v>5156.0890963867532</v>
      </c>
      <c r="K43" s="32"/>
    </row>
    <row r="44" spans="1:20" x14ac:dyDescent="0.3">
      <c r="A44" s="22"/>
      <c r="B44" s="23"/>
      <c r="C44" s="31"/>
      <c r="D44" s="24"/>
      <c r="E44" s="32"/>
      <c r="J44" s="12"/>
      <c r="M44" s="14"/>
    </row>
    <row r="45" spans="1:20" x14ac:dyDescent="0.3">
      <c r="A45" s="18"/>
      <c r="B45" s="18"/>
      <c r="C45" s="18"/>
      <c r="D45" s="18"/>
      <c r="I45" s="70"/>
      <c r="J45" s="54">
        <f>SUM(J34:J44)</f>
        <v>61625.216905089503</v>
      </c>
      <c r="K45" s="13"/>
      <c r="N45" s="11"/>
      <c r="O45" s="11"/>
      <c r="P45" s="11"/>
      <c r="Q45" s="11"/>
      <c r="R45" s="11"/>
      <c r="S45" s="11"/>
    </row>
    <row r="47" spans="1:20" ht="21" x14ac:dyDescent="0.4">
      <c r="A47" s="83" t="s">
        <v>16</v>
      </c>
      <c r="B47" s="84"/>
      <c r="C47" s="84"/>
      <c r="D47" s="84"/>
      <c r="E47" s="85" t="s">
        <v>41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46"/>
      <c r="R47" s="46"/>
      <c r="S47" s="46"/>
      <c r="T47" s="46"/>
    </row>
    <row r="48" spans="1:20" x14ac:dyDescent="0.3">
      <c r="A48" s="22"/>
      <c r="B48" s="37" t="s">
        <v>17</v>
      </c>
      <c r="C48" s="23"/>
      <c r="D48" s="24"/>
      <c r="E48" s="32"/>
      <c r="F48" s="32"/>
      <c r="G48" s="33"/>
      <c r="H48" s="34"/>
      <c r="I48" s="32"/>
      <c r="J48" s="34"/>
      <c r="K48" s="32"/>
      <c r="N48" s="37"/>
      <c r="O48" s="37"/>
      <c r="P48" s="49"/>
      <c r="Q48" s="49"/>
      <c r="R48" s="50"/>
      <c r="S48" s="51"/>
      <c r="T48" s="37"/>
    </row>
    <row r="49" spans="1:20" x14ac:dyDescent="0.3">
      <c r="A49" s="22"/>
      <c r="B49" s="23"/>
      <c r="C49" s="29"/>
      <c r="D49" s="24"/>
      <c r="E49" s="32"/>
      <c r="F49" s="39" t="s">
        <v>4</v>
      </c>
      <c r="G49" s="40" t="s">
        <v>13</v>
      </c>
      <c r="H49" s="39" t="s">
        <v>19</v>
      </c>
      <c r="I49" s="39" t="s">
        <v>20</v>
      </c>
      <c r="J49" s="38" t="s">
        <v>24</v>
      </c>
      <c r="K49" s="32"/>
      <c r="N49" s="23"/>
      <c r="O49" s="23"/>
      <c r="P49" s="28"/>
      <c r="Q49" s="25"/>
      <c r="R49" s="26"/>
      <c r="S49" s="27"/>
      <c r="T49" s="23"/>
    </row>
    <row r="50" spans="1:20" x14ac:dyDescent="0.3">
      <c r="A50" s="22"/>
      <c r="B50" s="23" t="s">
        <v>18</v>
      </c>
      <c r="C50" s="62">
        <v>12000</v>
      </c>
      <c r="D50" s="24"/>
      <c r="E50" s="32"/>
      <c r="F50" s="41">
        <v>0</v>
      </c>
      <c r="G50" s="42">
        <v>0</v>
      </c>
      <c r="H50" s="41">
        <v>0</v>
      </c>
      <c r="I50" s="43"/>
      <c r="J50" s="36"/>
      <c r="K50" s="32"/>
      <c r="N50" s="47" t="s">
        <v>6</v>
      </c>
      <c r="O50" s="15"/>
      <c r="P50" s="15"/>
      <c r="Q50" s="15"/>
      <c r="R50" s="15"/>
      <c r="S50" s="15"/>
      <c r="T50" s="15"/>
    </row>
    <row r="51" spans="1:20" x14ac:dyDescent="0.3">
      <c r="A51" s="22"/>
      <c r="B51" s="23" t="s">
        <v>14</v>
      </c>
      <c r="C51" s="35">
        <v>1250</v>
      </c>
      <c r="D51" s="24"/>
      <c r="E51" s="32"/>
      <c r="F51" s="41">
        <f>+F50+1</f>
        <v>1</v>
      </c>
      <c r="G51" s="42">
        <f>C50</f>
        <v>12000</v>
      </c>
      <c r="H51" s="56">
        <f>- C51</f>
        <v>-1250</v>
      </c>
      <c r="I51" s="43">
        <f>G51+H51</f>
        <v>10750</v>
      </c>
      <c r="J51" s="52">
        <f>I51/(1+$C$53)^F51</f>
        <v>10093.896713615024</v>
      </c>
      <c r="K51" s="32"/>
      <c r="N51" s="16" t="s">
        <v>8</v>
      </c>
      <c r="O51" s="16"/>
      <c r="P51" s="16"/>
      <c r="Q51" s="16"/>
      <c r="R51" s="16">
        <v>9000</v>
      </c>
      <c r="S51" s="16" t="s">
        <v>7</v>
      </c>
      <c r="T51" s="16"/>
    </row>
    <row r="52" spans="1:20" x14ac:dyDescent="0.3">
      <c r="A52" s="22"/>
      <c r="B52" s="23" t="s">
        <v>15</v>
      </c>
      <c r="C52" s="45">
        <v>2.5000000000000001E-2</v>
      </c>
      <c r="D52" s="24"/>
      <c r="E52" s="32"/>
      <c r="F52" s="41">
        <f>+F51+1</f>
        <v>2</v>
      </c>
      <c r="G52" s="42">
        <f>G51*(1+$C$52)</f>
        <v>12299.999999999998</v>
      </c>
      <c r="H52" s="42">
        <f t="shared" ref="H52:H60" si="9">H51*(1+$C$21)</f>
        <v>-1281.25</v>
      </c>
      <c r="I52" s="43">
        <f t="shared" ref="I52:I60" si="10">G52+H52</f>
        <v>11018.749999999998</v>
      </c>
      <c r="J52" s="52">
        <f t="shared" ref="J52:J60" si="11">I52/(1+$C$53)^F52</f>
        <v>9714.7832220238488</v>
      </c>
      <c r="K52" s="32"/>
      <c r="N52" s="16" t="s">
        <v>25</v>
      </c>
      <c r="O52" s="16"/>
      <c r="P52" s="16"/>
      <c r="Q52" s="16"/>
      <c r="R52" s="16">
        <v>1250</v>
      </c>
      <c r="S52" s="16"/>
      <c r="T52" s="16"/>
    </row>
    <row r="53" spans="1:20" x14ac:dyDescent="0.3">
      <c r="A53" s="22"/>
      <c r="B53" s="23" t="s">
        <v>23</v>
      </c>
      <c r="C53" s="45">
        <v>6.5000000000000002E-2</v>
      </c>
      <c r="D53" s="24"/>
      <c r="E53" s="32"/>
      <c r="F53" s="41">
        <f t="shared" ref="F53:F60" si="12">+F52+1</f>
        <v>3</v>
      </c>
      <c r="G53" s="42">
        <f t="shared" ref="G53:G60" si="13">G52*(1+$C$21)</f>
        <v>12607.499999999996</v>
      </c>
      <c r="H53" s="42">
        <f t="shared" si="9"/>
        <v>-1313.2812499999998</v>
      </c>
      <c r="I53" s="43">
        <f t="shared" si="10"/>
        <v>11294.218749999996</v>
      </c>
      <c r="J53" s="52">
        <f t="shared" si="11"/>
        <v>9349.9087348116846</v>
      </c>
      <c r="K53" s="32"/>
      <c r="N53" s="16" t="s">
        <v>9</v>
      </c>
      <c r="O53" s="16"/>
      <c r="P53" s="16"/>
      <c r="Q53" s="16"/>
      <c r="R53" s="48">
        <v>2.5000000000000001E-2</v>
      </c>
      <c r="S53" s="16"/>
      <c r="T53" s="16"/>
    </row>
    <row r="54" spans="1:20" x14ac:dyDescent="0.3">
      <c r="A54" s="22"/>
      <c r="B54" s="23" t="s">
        <v>34</v>
      </c>
      <c r="C54">
        <v>10</v>
      </c>
      <c r="D54" s="24"/>
      <c r="E54" s="32"/>
      <c r="F54" s="41">
        <f t="shared" si="12"/>
        <v>4</v>
      </c>
      <c r="G54" s="42">
        <f t="shared" si="13"/>
        <v>12922.687499999995</v>
      </c>
      <c r="H54" s="42">
        <f t="shared" si="9"/>
        <v>-1346.1132812499995</v>
      </c>
      <c r="I54" s="43">
        <f t="shared" si="10"/>
        <v>11576.574218749995</v>
      </c>
      <c r="J54" s="52">
        <f t="shared" si="11"/>
        <v>8998.7384536919963</v>
      </c>
      <c r="K54" s="32"/>
      <c r="N54" s="16" t="s">
        <v>10</v>
      </c>
      <c r="O54" s="16"/>
      <c r="P54" s="16"/>
      <c r="Q54" s="16"/>
      <c r="R54" s="16"/>
      <c r="S54" s="16"/>
      <c r="T54" s="17"/>
    </row>
    <row r="55" spans="1:20" x14ac:dyDescent="0.3">
      <c r="A55" s="22"/>
      <c r="B55" s="23" t="s">
        <v>21</v>
      </c>
      <c r="C55" s="53">
        <f>J62</f>
        <v>85480.139578027316</v>
      </c>
      <c r="D55" s="24"/>
      <c r="E55" s="32"/>
      <c r="F55" s="41">
        <f t="shared" si="12"/>
        <v>5</v>
      </c>
      <c r="G55" s="42">
        <f t="shared" si="13"/>
        <v>13245.754687499993</v>
      </c>
      <c r="H55" s="42">
        <f t="shared" si="9"/>
        <v>-1379.7661132812493</v>
      </c>
      <c r="I55" s="43">
        <f t="shared" si="10"/>
        <v>11865.988574218743</v>
      </c>
      <c r="J55" s="52">
        <f t="shared" si="11"/>
        <v>8660.7576666988698</v>
      </c>
      <c r="K55" s="32"/>
      <c r="N55" s="16" t="s">
        <v>11</v>
      </c>
      <c r="O55" s="23"/>
      <c r="P55" s="23"/>
      <c r="Q55" s="23"/>
      <c r="R55" s="23"/>
      <c r="S55" s="23"/>
      <c r="T55" s="23"/>
    </row>
    <row r="56" spans="1:20" x14ac:dyDescent="0.3">
      <c r="A56" s="22"/>
      <c r="B56" s="23" t="s">
        <v>21</v>
      </c>
      <c r="C56" s="55">
        <f>NPV(C53,I51:I60)</f>
        <v>85480.139578027331</v>
      </c>
      <c r="D56" s="24"/>
      <c r="E56" s="32"/>
      <c r="F56" s="41">
        <f t="shared" si="12"/>
        <v>6</v>
      </c>
      <c r="G56" s="42">
        <f t="shared" si="13"/>
        <v>13576.898554687492</v>
      </c>
      <c r="H56" s="42">
        <f t="shared" si="9"/>
        <v>-1414.2602661132805</v>
      </c>
      <c r="I56" s="43">
        <f t="shared" si="10"/>
        <v>12162.638288574211</v>
      </c>
      <c r="J56" s="52">
        <f t="shared" si="11"/>
        <v>8335.4709937712123</v>
      </c>
      <c r="K56" s="32"/>
      <c r="N56" s="16" t="s">
        <v>12</v>
      </c>
      <c r="O56" s="23"/>
      <c r="P56" s="23"/>
      <c r="Q56" s="23"/>
      <c r="R56" s="23"/>
      <c r="S56" s="23"/>
      <c r="T56" s="23"/>
    </row>
    <row r="57" spans="1:20" x14ac:dyDescent="0.3">
      <c r="A57" s="22"/>
      <c r="B57" s="23"/>
      <c r="C57" s="23"/>
      <c r="D57" s="24"/>
      <c r="E57" s="32"/>
      <c r="F57" s="41">
        <f t="shared" si="12"/>
        <v>7</v>
      </c>
      <c r="G57" s="42">
        <f t="shared" si="13"/>
        <v>13916.321018554678</v>
      </c>
      <c r="H57" s="42">
        <f t="shared" si="9"/>
        <v>-1449.6167727661125</v>
      </c>
      <c r="I57" s="43">
        <f t="shared" si="10"/>
        <v>12466.704245788565</v>
      </c>
      <c r="J57" s="52">
        <f t="shared" si="11"/>
        <v>8022.4016606718251</v>
      </c>
      <c r="K57" s="32"/>
      <c r="N57" s="18"/>
      <c r="O57" s="18"/>
      <c r="P57" s="18"/>
      <c r="Q57" s="18"/>
      <c r="R57" s="18"/>
      <c r="S57" s="18"/>
      <c r="T57" s="23"/>
    </row>
    <row r="58" spans="1:20" x14ac:dyDescent="0.3">
      <c r="A58" s="22"/>
      <c r="B58" s="23"/>
      <c r="C58" s="69"/>
      <c r="D58" s="24"/>
      <c r="E58" s="32"/>
      <c r="F58" s="41">
        <f t="shared" si="12"/>
        <v>8</v>
      </c>
      <c r="G58" s="42">
        <f t="shared" si="13"/>
        <v>14264.229044018544</v>
      </c>
      <c r="H58" s="42">
        <f t="shared" si="9"/>
        <v>-1485.8571920852651</v>
      </c>
      <c r="I58" s="43">
        <f t="shared" si="10"/>
        <v>12778.37185193328</v>
      </c>
      <c r="J58" s="52">
        <f t="shared" si="11"/>
        <v>7721.0908001771086</v>
      </c>
      <c r="K58" s="32"/>
      <c r="N58" s="47"/>
      <c r="O58" s="18"/>
      <c r="P58" s="18"/>
      <c r="Q58" s="18"/>
      <c r="R58" s="18"/>
      <c r="S58" s="18"/>
      <c r="T58" s="23"/>
    </row>
    <row r="59" spans="1:20" x14ac:dyDescent="0.3">
      <c r="A59" s="22"/>
      <c r="B59" s="23"/>
      <c r="C59" s="30"/>
      <c r="D59" s="24"/>
      <c r="E59" s="32"/>
      <c r="F59" s="41">
        <f t="shared" si="12"/>
        <v>9</v>
      </c>
      <c r="G59" s="42">
        <f t="shared" si="13"/>
        <v>14620.834770119007</v>
      </c>
      <c r="H59" s="42">
        <f t="shared" si="9"/>
        <v>-1523.0036218873965</v>
      </c>
      <c r="I59" s="43">
        <f t="shared" si="10"/>
        <v>13097.831148231609</v>
      </c>
      <c r="J59" s="52">
        <f t="shared" si="11"/>
        <v>7431.0967795131792</v>
      </c>
      <c r="K59" s="32"/>
      <c r="N59" s="67" t="s">
        <v>36</v>
      </c>
      <c r="O59" s="67"/>
      <c r="P59" s="67"/>
      <c r="Q59" s="67"/>
      <c r="R59" s="67"/>
      <c r="S59" s="67"/>
      <c r="T59" s="23"/>
    </row>
    <row r="60" spans="1:20" x14ac:dyDescent="0.3">
      <c r="A60" s="22"/>
      <c r="B60" s="23"/>
      <c r="C60" s="23"/>
      <c r="D60" s="24"/>
      <c r="E60" s="32"/>
      <c r="F60" s="41">
        <f t="shared" si="12"/>
        <v>10</v>
      </c>
      <c r="G60" s="42">
        <f t="shared" si="13"/>
        <v>14986.355639371981</v>
      </c>
      <c r="H60" s="42">
        <f t="shared" si="9"/>
        <v>-1561.0787124345813</v>
      </c>
      <c r="I60" s="43">
        <f t="shared" si="10"/>
        <v>13425.2769269374</v>
      </c>
      <c r="J60" s="52">
        <f t="shared" si="11"/>
        <v>7151.9945530525911</v>
      </c>
      <c r="K60" s="32"/>
      <c r="N60" s="18"/>
      <c r="O60" s="18"/>
      <c r="P60" s="18"/>
      <c r="Q60" s="18"/>
      <c r="R60" s="18"/>
      <c r="S60" s="18"/>
      <c r="T60" s="23"/>
    </row>
    <row r="61" spans="1:20" x14ac:dyDescent="0.3">
      <c r="A61" s="22"/>
      <c r="B61" s="23"/>
      <c r="C61" s="31"/>
      <c r="D61" s="24"/>
      <c r="E61" s="32"/>
      <c r="J61" s="12"/>
      <c r="M61" s="14"/>
      <c r="N61" s="67"/>
      <c r="O61" s="67"/>
      <c r="P61" s="67"/>
      <c r="Q61" s="67"/>
      <c r="R61" s="67"/>
      <c r="S61" s="67"/>
      <c r="T61" s="23"/>
    </row>
    <row r="62" spans="1:20" x14ac:dyDescent="0.3">
      <c r="A62" s="18"/>
      <c r="B62" s="18"/>
      <c r="C62" s="18"/>
      <c r="D62" s="18"/>
      <c r="I62" s="70"/>
      <c r="J62" s="54">
        <f>SUM(J51:J61)</f>
        <v>85480.139578027316</v>
      </c>
      <c r="K62" s="13"/>
      <c r="N62" s="67"/>
      <c r="O62" s="67"/>
      <c r="P62" s="67"/>
      <c r="Q62" s="67"/>
      <c r="R62" s="67"/>
      <c r="S62" s="67"/>
      <c r="T62" s="23"/>
    </row>
  </sheetData>
  <mergeCells count="8">
    <mergeCell ref="A1:D1"/>
    <mergeCell ref="E1:P1"/>
    <mergeCell ref="A47:D47"/>
    <mergeCell ref="E47:P47"/>
    <mergeCell ref="A15:D15"/>
    <mergeCell ref="E15:P15"/>
    <mergeCell ref="A30:D30"/>
    <mergeCell ref="E30:P3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OPGAVEN </vt:lpstr>
      <vt:lpstr>OPGAVEN Uitw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 Meulenbeld</dc:creator>
  <cp:lastModifiedBy>Roel Meulenbeld</cp:lastModifiedBy>
  <dcterms:created xsi:type="dcterms:W3CDTF">2016-10-29T14:49:22Z</dcterms:created>
  <dcterms:modified xsi:type="dcterms:W3CDTF">2017-01-29T13:52:52Z</dcterms:modified>
</cp:coreProperties>
</file>